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/>
  <mc:AlternateContent xmlns:mc="http://schemas.openxmlformats.org/markup-compatibility/2006">
    <mc:Choice Requires="x15">
      <x15ac:absPath xmlns:x15ac="http://schemas.microsoft.com/office/spreadsheetml/2010/11/ac" url="C:\CloudStation\action.ch\EDV-Mandate\2018-099 - Projekt (Kopiervorlage)\"/>
    </mc:Choice>
  </mc:AlternateContent>
  <bookViews>
    <workbookView xWindow="0" yWindow="0" windowWidth="28800" windowHeight="12795" activeTab="1" xr2:uid="{00000000-000D-0000-FFFF-FFFF00000000}"/>
  </bookViews>
  <sheets>
    <sheet name="Geräte" sheetId="4" r:id="rId1"/>
    <sheet name="Berechnung" sheetId="1" r:id="rId2"/>
    <sheet name="Stunden" sheetId="2" r:id="rId3"/>
    <sheet name="Empfehlungen" sheetId="3" r:id="rId4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3" l="1"/>
  <c r="J15" i="3"/>
  <c r="H56" i="1"/>
  <c r="H7" i="1"/>
  <c r="H8" i="1"/>
  <c r="H10" i="1"/>
  <c r="H17" i="1"/>
  <c r="H21" i="1"/>
  <c r="H24" i="1"/>
  <c r="H26" i="1"/>
  <c r="H30" i="1"/>
  <c r="H14" i="1"/>
  <c r="H13" i="1"/>
  <c r="H18" i="1"/>
  <c r="H6" i="1"/>
  <c r="H28" i="1"/>
  <c r="H25" i="1"/>
  <c r="H35" i="1"/>
  <c r="H48" i="1"/>
  <c r="H46" i="1"/>
  <c r="G80" i="1"/>
  <c r="H72" i="1"/>
  <c r="H73" i="1"/>
  <c r="H74" i="1"/>
  <c r="H67" i="1"/>
  <c r="H69" i="1"/>
  <c r="H55" i="1"/>
  <c r="H59" i="1"/>
  <c r="H62" i="1"/>
  <c r="H64" i="1"/>
  <c r="H76" i="1"/>
  <c r="N1" i="4"/>
  <c r="G1" i="4"/>
  <c r="H1" i="4"/>
  <c r="I1" i="4"/>
  <c r="J1" i="4"/>
  <c r="K1" i="4"/>
  <c r="L1" i="4"/>
  <c r="M1" i="4"/>
  <c r="O1" i="4"/>
  <c r="P1" i="4"/>
  <c r="Q1" i="4"/>
  <c r="R1" i="4"/>
  <c r="S1" i="4"/>
  <c r="T1" i="4"/>
  <c r="U1" i="4"/>
  <c r="V1" i="4"/>
  <c r="W1" i="4"/>
  <c r="X1" i="4"/>
  <c r="F1" i="4"/>
  <c r="C32" i="1"/>
  <c r="H2" i="1"/>
  <c r="E52" i="1"/>
  <c r="H50" i="1"/>
  <c r="H52" i="1"/>
  <c r="C21" i="1"/>
  <c r="C30" i="1"/>
  <c r="C6" i="1"/>
  <c r="C7" i="1"/>
  <c r="C8" i="1"/>
  <c r="C10" i="1"/>
  <c r="C11" i="1"/>
  <c r="C13" i="1"/>
  <c r="C14" i="1"/>
  <c r="C15" i="1"/>
  <c r="C17" i="1"/>
  <c r="C18" i="1"/>
  <c r="C19" i="1"/>
  <c r="C22" i="1"/>
  <c r="C24" i="1"/>
  <c r="C25" i="1"/>
  <c r="C26" i="1"/>
  <c r="C28" i="1"/>
  <c r="D32" i="1"/>
  <c r="D33" i="1"/>
  <c r="H11" i="1"/>
  <c r="H15" i="1"/>
  <c r="H19" i="1"/>
  <c r="H22" i="1"/>
  <c r="H38" i="1"/>
  <c r="H63" i="1"/>
  <c r="H57" i="1"/>
  <c r="H58" i="1"/>
  <c r="H68" i="1"/>
  <c r="H78" i="1"/>
  <c r="H43" i="1"/>
  <c r="H42" i="1"/>
  <c r="H41" i="1"/>
  <c r="H40" i="1"/>
  <c r="H39" i="1"/>
  <c r="F43" i="1"/>
  <c r="F42" i="1"/>
  <c r="F41" i="1"/>
  <c r="F40" i="1"/>
  <c r="F39" i="1"/>
  <c r="F30" i="1"/>
  <c r="F28" i="1"/>
  <c r="F26" i="1"/>
  <c r="F24" i="1"/>
  <c r="F25" i="1"/>
  <c r="F22" i="1"/>
  <c r="F21" i="1"/>
  <c r="F19" i="1"/>
  <c r="F18" i="1"/>
  <c r="F17" i="1"/>
  <c r="F15" i="1"/>
  <c r="F14" i="1"/>
  <c r="F13" i="1"/>
  <c r="F11" i="1"/>
  <c r="F10" i="1"/>
  <c r="F8" i="1"/>
  <c r="F7" i="1"/>
  <c r="F6" i="1"/>
  <c r="J1" i="3"/>
  <c r="H1" i="3"/>
  <c r="H1" i="2"/>
  <c r="D1" i="2"/>
  <c r="I13" i="3"/>
  <c r="G13" i="3"/>
  <c r="H81" i="1"/>
  <c r="F38" i="1"/>
</calcChain>
</file>

<file path=xl/sharedStrings.xml><?xml version="1.0" encoding="utf-8"?>
<sst xmlns="http://schemas.openxmlformats.org/spreadsheetml/2006/main" count="242" uniqueCount="173">
  <si>
    <t>PC, Windows</t>
  </si>
  <si>
    <t>Mac, Macbook</t>
  </si>
  <si>
    <t>Notebook, Windows</t>
  </si>
  <si>
    <t>Drucker, Laser</t>
  </si>
  <si>
    <t>Drucker, Tinte</t>
  </si>
  <si>
    <t>Handy iPhone</t>
  </si>
  <si>
    <t>Handy Android</t>
  </si>
  <si>
    <t>Handy übriges</t>
  </si>
  <si>
    <t>Tablet iPad</t>
  </si>
  <si>
    <t>Tablet übriges</t>
  </si>
  <si>
    <t>Total</t>
  </si>
  <si>
    <t>10 GB</t>
  </si>
  <si>
    <t>jährlich</t>
  </si>
  <si>
    <t>100 GB</t>
  </si>
  <si>
    <t>500 GB</t>
  </si>
  <si>
    <t>1000 GB</t>
  </si>
  <si>
    <t>Franken</t>
  </si>
  <si>
    <t>Multimedia, TV, etc. - pro Device</t>
  </si>
  <si>
    <t>Netzwerk - pro IP-Range</t>
  </si>
  <si>
    <t>Webseite, E-Commerce - pro aktive URL</t>
  </si>
  <si>
    <t>Synology NAS</t>
  </si>
  <si>
    <t>Windows-Server</t>
  </si>
  <si>
    <t>WLAN, pro IP-Range</t>
  </si>
  <si>
    <t>Internet-Provider</t>
  </si>
  <si>
    <t>E-Mail-Konto IMAP</t>
  </si>
  <si>
    <t>1 GB</t>
  </si>
  <si>
    <t>2 GB</t>
  </si>
  <si>
    <t>A: 1 - 4 Stunden</t>
  </si>
  <si>
    <t>B: 5 - 9 Stunden</t>
  </si>
  <si>
    <t>C: 10 - 19 Stunden</t>
  </si>
  <si>
    <t>D: 20 - 49 Stunden</t>
  </si>
  <si>
    <t>E: 50 - 99 Stunden</t>
  </si>
  <si>
    <t>F: 100 Stunden und mehr</t>
  </si>
  <si>
    <t>Datum</t>
  </si>
  <si>
    <t>Stunden</t>
  </si>
  <si>
    <t>Minuten</t>
  </si>
  <si>
    <t>Bezeichnung</t>
  </si>
  <si>
    <t>+</t>
  </si>
  <si>
    <t>Kunde</t>
  </si>
  <si>
    <t>Total Cloud-Services</t>
  </si>
  <si>
    <t>Total E-Mail Konten</t>
  </si>
  <si>
    <t>Name</t>
  </si>
  <si>
    <t>Vorname</t>
  </si>
  <si>
    <t>Adresse</t>
  </si>
  <si>
    <t>PLZ</t>
  </si>
  <si>
    <t>Ortschaft</t>
  </si>
  <si>
    <t>Empfehlung</t>
  </si>
  <si>
    <t>Jahresprämie</t>
  </si>
  <si>
    <t>Datum Abschluss</t>
  </si>
  <si>
    <t>Pro Rata Prämie</t>
  </si>
  <si>
    <t>Stand</t>
  </si>
  <si>
    <t>Ansatz in CHF</t>
  </si>
  <si>
    <t>entspricht einem Rabattsatz von</t>
  </si>
  <si>
    <t>Prozent</t>
  </si>
  <si>
    <t>Stunden-Ansätze (Refills)</t>
  </si>
  <si>
    <t>Fernwartung</t>
  </si>
  <si>
    <t>1 - 5 Geräte (Windows, Mac)</t>
  </si>
  <si>
    <t>&gt; 5 Geräte (Windows, Mac)</t>
  </si>
  <si>
    <t>Total Fernwartung</t>
  </si>
  <si>
    <t>Aufwand</t>
  </si>
  <si>
    <t>Aufladen</t>
  </si>
  <si>
    <t>Stundenabrechnung</t>
  </si>
  <si>
    <t>Kunde:</t>
  </si>
  <si>
    <t>Stand:</t>
  </si>
  <si>
    <t>Referenzen</t>
  </si>
  <si>
    <t>geteilt durch 12, multipliziert mit der Anzahl von verbleibenden Monaten im aktuellen Jahr =</t>
  </si>
  <si>
    <t>für den Gegenwert von Stunden zum Spezialtarif:</t>
  </si>
  <si>
    <t>Wir vereinbaren:</t>
  </si>
  <si>
    <t>□</t>
  </si>
  <si>
    <t>Vorauszahlung, mit Möglichkeit eines kundenspezifischen Rabatts</t>
  </si>
  <si>
    <t>Vorauszahlung ab Folgejahr, mit Möglichkeit eines kundenspezifischen Rabatts</t>
  </si>
  <si>
    <t>Unterschrift, Datum:</t>
  </si>
  <si>
    <t>…………………………………………………………………….</t>
  </si>
  <si>
    <t>Dienstleister:</t>
  </si>
  <si>
    <t>Betrag pro Kategorie</t>
  </si>
  <si>
    <t>Kosten pro Monat</t>
  </si>
  <si>
    <t>A</t>
  </si>
  <si>
    <t>B</t>
  </si>
  <si>
    <t>C</t>
  </si>
  <si>
    <t>D</t>
  </si>
  <si>
    <t>E</t>
  </si>
  <si>
    <t>F</t>
  </si>
  <si>
    <t>im laufenden Jahr: Zahlung innert 7 Tagen, OHNE kundenspezifischen Rabatt</t>
  </si>
  <si>
    <t>Total Produkte-Dienstleistungen</t>
  </si>
  <si>
    <t>Aufwand in Std. / Jahr</t>
  </si>
  <si>
    <t>fakturiert wird jeweils auf Ende Oktober für das Folgejahr, Zahlungsziel 60 Tage</t>
  </si>
  <si>
    <t>Anzahl Arbeitsstunden pro rata zur Verfügung, bis zum Ende des aktuellen Kalenderjahres</t>
  </si>
  <si>
    <t>Gerät</t>
  </si>
  <si>
    <t>Standort</t>
  </si>
  <si>
    <t>PC</t>
  </si>
  <si>
    <t>Windows</t>
  </si>
  <si>
    <t>Benutzer</t>
  </si>
  <si>
    <t>Notebook</t>
  </si>
  <si>
    <t>OSX</t>
  </si>
  <si>
    <t>Synology</t>
  </si>
  <si>
    <t>NAS</t>
  </si>
  <si>
    <t>Server</t>
  </si>
  <si>
    <t>Drucker</t>
  </si>
  <si>
    <t>Laser</t>
  </si>
  <si>
    <t>Tinte</t>
  </si>
  <si>
    <t>Handy</t>
  </si>
  <si>
    <t>iPhone</t>
  </si>
  <si>
    <t>Android</t>
  </si>
  <si>
    <t>übrige</t>
  </si>
  <si>
    <t>Drucker, übrige</t>
  </si>
  <si>
    <t>iPad</t>
  </si>
  <si>
    <t>Tablet</t>
  </si>
  <si>
    <t>WLAN</t>
  </si>
  <si>
    <t>Netzwerk</t>
  </si>
  <si>
    <t>Provider</t>
  </si>
  <si>
    <t>Webseite</t>
  </si>
  <si>
    <t>Multimedia</t>
  </si>
  <si>
    <t>TV, etc.</t>
  </si>
  <si>
    <t>Beschreibung</t>
  </si>
  <si>
    <t>Details</t>
  </si>
  <si>
    <t>Total Geräte</t>
  </si>
  <si>
    <t>Fabrikat</t>
  </si>
  <si>
    <t xml:space="preserve">Stand per: </t>
  </si>
  <si>
    <t>Cloud-Services</t>
  </si>
  <si>
    <t>= Nettokosten pro hinzugekaufte Arbeitsstunde</t>
  </si>
  <si>
    <t>Std. / Jahr</t>
  </si>
  <si>
    <t>= Min. / Monat</t>
  </si>
  <si>
    <t>VPN (Sicheres Surfen)</t>
  </si>
  <si>
    <t>Total VPN</t>
  </si>
  <si>
    <t>1 - 5 Geräte (Windows, Mac, IOS, Android)</t>
  </si>
  <si>
    <t>&gt; 5 Geräte (Windows, Mac, IOS, Android)</t>
  </si>
  <si>
    <t>CHF</t>
  </si>
  <si>
    <t>Fr.</t>
  </si>
  <si>
    <t>Total Supportprämie, pro Kalenderjahr (= 12 Monate)</t>
  </si>
  <si>
    <t>Saldo bei</t>
  </si>
  <si>
    <t>Auflösung</t>
  </si>
  <si>
    <t>aktueller Saldo</t>
  </si>
  <si>
    <t>zusätzlich:</t>
  </si>
  <si>
    <t>10 % für "Liken" der Facebook-Seite von action.ch</t>
  </si>
  <si>
    <t xml:space="preserve">daraus resultieren verbleibende Arbeitsstunden bis Ende des aktuellen Kalenderjahres = </t>
  </si>
  <si>
    <t>Monate</t>
  </si>
  <si>
    <t>Geräte-Nr.</t>
  </si>
  <si>
    <t>Spezialvereinbarungen:</t>
  </si>
  <si>
    <t>Jährlicher Aufwand für den Unterhalt dieser Geräte, in Arbeitsstunden, bestmögliche Schätzung:</t>
  </si>
  <si>
    <t>❷</t>
  </si>
  <si>
    <t>❸</t>
  </si>
  <si>
    <t>❹</t>
  </si>
  <si>
    <t>❺</t>
  </si>
  <si>
    <t>❻</t>
  </si>
  <si>
    <t>❼</t>
  </si>
  <si>
    <t>❽</t>
  </si>
  <si>
    <t>❾</t>
  </si>
  <si>
    <t>❿</t>
  </si>
  <si>
    <t>Berechnung des Supportplans - action.ch</t>
  </si>
  <si>
    <t>↓</t>
  </si>
  <si>
    <t>❶→</t>
  </si>
  <si>
    <t>Alle erfassten und verrechneten Geräte:</t>
  </si>
  <si>
    <t>zur Berechnung</t>
  </si>
  <si>
    <t>verwendet</t>
  </si>
  <si>
    <t>-&gt; diese Geräte sind nicht im Supportplan enthalten, werden aber zusätzlich gewartet!</t>
  </si>
  <si>
    <t>Erfasste Ressourcen</t>
  </si>
  <si>
    <t>-&gt; in Supportplan enthalten</t>
  </si>
  <si>
    <t>Zur Berechnung kommt der Arbeitsstunden-Ansatz, Laufzeit bis 31.12.2018</t>
  </si>
  <si>
    <t>Supportprämie pro rata 2018, vereinbarte Zahlungsweise siehe unten</t>
  </si>
  <si>
    <t>Jährliche Supportprämie 2019, zahlbar bei Erhalt der Rechnung</t>
  </si>
  <si>
    <t>Vorbereitung PC, IT-Infrastruktur</t>
  </si>
  <si>
    <t>2018-xxx</t>
  </si>
  <si>
    <t>Aktueller persönlicher Rabattsatz in %, anwendbar auf Stunden-Refills, gültig bis Ende 2018 (oder Vertragsrevision)</t>
  </si>
  <si>
    <t>HP</t>
  </si>
  <si>
    <t>Kundenname</t>
  </si>
  <si>
    <t>2018-0xx-001</t>
  </si>
  <si>
    <t>Ort</t>
  </si>
  <si>
    <t>Smartphone</t>
  </si>
  <si>
    <t>Apple</t>
  </si>
  <si>
    <t>2018-0xx-002</t>
  </si>
  <si>
    <t>Laserdrucker</t>
  </si>
  <si>
    <t>Brother</t>
  </si>
  <si>
    <t>2018-0xx-003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</si>
</sst>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14" fontId="0" fillId="0" borderId="0" xfId="0" applyNumberFormat="1"/>
    <xf numFmtId="14" fontId="2" fillId="0" borderId="0" xfId="0" applyNumberFormat="1" applyFont="1"/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quotePrefix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8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6" xfId="0" applyBorder="1" applyAlignment="1">
      <alignment textRotation="90"/>
    </xf>
    <xf numFmtId="0" fontId="0" fillId="0" borderId="17" xfId="0" applyBorder="1" applyAlignment="1">
      <alignment textRotation="90"/>
    </xf>
    <xf numFmtId="0" fontId="1" fillId="0" borderId="0" xfId="0" applyFont="1" applyAlignment="1">
      <alignment horizontal="center"/>
    </xf>
    <xf numFmtId="14" fontId="0" fillId="0" borderId="10" xfId="0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8" xfId="0" applyBorder="1" applyAlignment="1">
      <alignment horizontal="center"/>
    </xf>
    <xf numFmtId="0" fontId="1" fillId="0" borderId="22" xfId="0" applyFont="1" applyBorder="1"/>
    <xf numFmtId="14" fontId="0" fillId="0" borderId="7" xfId="0" applyNumberFormat="1" applyBorder="1" applyAlignment="1">
      <alignment horizontal="left"/>
    </xf>
    <xf numFmtId="0" fontId="4" fillId="0" borderId="12" xfId="0" applyFont="1" applyBorder="1"/>
    <xf numFmtId="0" fontId="8" fillId="0" borderId="12" xfId="0" applyFont="1" applyBorder="1"/>
    <xf numFmtId="0" fontId="1" fillId="0" borderId="16" xfId="0" applyFont="1" applyBorder="1"/>
    <xf numFmtId="0" fontId="1" fillId="0" borderId="17" xfId="0" applyFont="1" applyBorder="1"/>
    <xf numFmtId="0" fontId="4" fillId="0" borderId="17" xfId="0" applyFont="1" applyBorder="1"/>
    <xf numFmtId="0" fontId="8" fillId="0" borderId="17" xfId="0" applyFont="1" applyBorder="1"/>
    <xf numFmtId="0" fontId="2" fillId="3" borderId="0" xfId="0" applyFont="1" applyFill="1" applyProtection="1"/>
    <xf numFmtId="0" fontId="0" fillId="3" borderId="0" xfId="0" applyFill="1" applyProtection="1">
      <protection locked="0"/>
    </xf>
    <xf numFmtId="0" fontId="0" fillId="3" borderId="0" xfId="0" applyFill="1" applyProtection="1"/>
    <xf numFmtId="0" fontId="2" fillId="3" borderId="0" xfId="0" applyFont="1" applyFill="1" applyAlignment="1" applyProtection="1">
      <alignment horizontal="right"/>
    </xf>
    <xf numFmtId="0" fontId="0" fillId="3" borderId="0" xfId="0" applyFill="1"/>
    <xf numFmtId="14" fontId="0" fillId="3" borderId="0" xfId="0" applyNumberFormat="1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right"/>
    </xf>
    <xf numFmtId="0" fontId="1" fillId="3" borderId="0" xfId="0" quotePrefix="1" applyFont="1" applyFill="1" applyAlignment="1" applyProtection="1">
      <alignment horizontal="right"/>
    </xf>
    <xf numFmtId="0" fontId="1" fillId="3" borderId="0" xfId="0" applyFont="1" applyFill="1" applyProtection="1"/>
    <xf numFmtId="0" fontId="0" fillId="3" borderId="7" xfId="0" applyFill="1" applyBorder="1" applyAlignment="1" applyProtection="1">
      <alignment horizontal="center"/>
      <protection locked="0"/>
    </xf>
    <xf numFmtId="2" fontId="0" fillId="3" borderId="7" xfId="0" applyNumberFormat="1" applyFill="1" applyBorder="1" applyProtection="1"/>
    <xf numFmtId="0" fontId="0" fillId="3" borderId="0" xfId="0" applyFill="1" applyAlignment="1" applyProtection="1">
      <alignment horizontal="center"/>
      <protection locked="0"/>
    </xf>
    <xf numFmtId="2" fontId="0" fillId="3" borderId="0" xfId="0" applyNumberFormat="1" applyFill="1" applyProtection="1"/>
    <xf numFmtId="0" fontId="0" fillId="3" borderId="7" xfId="0" quotePrefix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/>
    <xf numFmtId="0" fontId="1" fillId="3" borderId="20" xfId="0" applyFont="1" applyFill="1" applyBorder="1" applyAlignment="1" applyProtection="1">
      <alignment horizontal="center"/>
      <protection locked="0"/>
    </xf>
    <xf numFmtId="2" fontId="1" fillId="3" borderId="0" xfId="0" applyNumberFormat="1" applyFont="1" applyFill="1" applyProtection="1"/>
    <xf numFmtId="0" fontId="0" fillId="3" borderId="5" xfId="0" applyFill="1" applyBorder="1"/>
    <xf numFmtId="0" fontId="0" fillId="3" borderId="0" xfId="0" quotePrefix="1" applyFill="1" applyProtection="1"/>
    <xf numFmtId="1" fontId="0" fillId="3" borderId="7" xfId="0" applyNumberFormat="1" applyFill="1" applyBorder="1" applyProtection="1"/>
    <xf numFmtId="164" fontId="0" fillId="3" borderId="7" xfId="0" applyNumberFormat="1" applyFill="1" applyBorder="1" applyProtection="1"/>
    <xf numFmtId="0" fontId="1" fillId="3" borderId="5" xfId="0" applyFont="1" applyFill="1" applyBorder="1"/>
    <xf numFmtId="0" fontId="1" fillId="3" borderId="6" xfId="0" applyFont="1" applyFill="1" applyBorder="1"/>
    <xf numFmtId="1" fontId="0" fillId="3" borderId="0" xfId="0" applyNumberFormat="1" applyFill="1" applyBorder="1" applyProtection="1"/>
    <xf numFmtId="164" fontId="0" fillId="3" borderId="0" xfId="0" applyNumberFormat="1" applyFill="1" applyBorder="1" applyProtection="1"/>
    <xf numFmtId="0" fontId="1" fillId="3" borderId="0" xfId="0" applyFont="1" applyFill="1" applyBorder="1"/>
    <xf numFmtId="0" fontId="7" fillId="3" borderId="0" xfId="0" quotePrefix="1" applyFont="1" applyFill="1" applyBorder="1" applyProtection="1"/>
    <xf numFmtId="0" fontId="0" fillId="3" borderId="0" xfId="0" applyFill="1" applyBorder="1" applyProtection="1"/>
    <xf numFmtId="164" fontId="7" fillId="3" borderId="0" xfId="0" applyNumberFormat="1" applyFont="1" applyFill="1" applyBorder="1" applyAlignment="1" applyProtection="1">
      <alignment horizontal="center"/>
    </xf>
    <xf numFmtId="0" fontId="1" fillId="3" borderId="0" xfId="0" applyFont="1" applyFill="1"/>
    <xf numFmtId="164" fontId="0" fillId="3" borderId="0" xfId="0" applyNumberFormat="1" applyFill="1" applyProtection="1"/>
    <xf numFmtId="0" fontId="1" fillId="3" borderId="0" xfId="0" quotePrefix="1" applyFont="1" applyFill="1" applyBorder="1" applyProtection="1"/>
    <xf numFmtId="0" fontId="1" fillId="3" borderId="0" xfId="0" applyFont="1" applyFill="1" applyBorder="1" applyProtection="1"/>
    <xf numFmtId="164" fontId="1" fillId="3" borderId="0" xfId="0" applyNumberFormat="1" applyFont="1" applyFill="1" applyBorder="1" applyProtection="1"/>
    <xf numFmtId="1" fontId="1" fillId="3" borderId="1" xfId="0" applyNumberFormat="1" applyFont="1" applyFill="1" applyBorder="1" applyProtection="1"/>
    <xf numFmtId="0" fontId="1" fillId="3" borderId="3" xfId="0" applyFont="1" applyFill="1" applyBorder="1" applyAlignment="1">
      <alignment horizontal="left"/>
    </xf>
    <xf numFmtId="0" fontId="3" fillId="3" borderId="0" xfId="0" quotePrefix="1" applyFont="1" applyFill="1" applyBorder="1" applyProtection="1"/>
    <xf numFmtId="0" fontId="4" fillId="3" borderId="0" xfId="0" quotePrefix="1" applyFont="1" applyFill="1" applyBorder="1" applyProtection="1"/>
    <xf numFmtId="14" fontId="1" fillId="3" borderId="0" xfId="0" applyNumberFormat="1" applyFont="1" applyFill="1" applyBorder="1" applyProtection="1"/>
    <xf numFmtId="0" fontId="0" fillId="4" borderId="0" xfId="0" applyFill="1"/>
    <xf numFmtId="0" fontId="0" fillId="5" borderId="0" xfId="0" applyFill="1" applyProtection="1"/>
    <xf numFmtId="0" fontId="0" fillId="5" borderId="0" xfId="0" applyFill="1"/>
    <xf numFmtId="0" fontId="1" fillId="5" borderId="0" xfId="0" applyFont="1" applyFill="1" applyProtection="1"/>
    <xf numFmtId="0" fontId="0" fillId="5" borderId="7" xfId="0" applyFill="1" applyBorder="1"/>
    <xf numFmtId="0" fontId="0" fillId="5" borderId="0" xfId="0" applyFill="1" applyAlignment="1">
      <alignment horizontal="right"/>
    </xf>
    <xf numFmtId="0" fontId="1" fillId="5" borderId="0" xfId="0" applyFont="1" applyFill="1" applyAlignment="1" applyProtection="1">
      <alignment horizontal="center"/>
    </xf>
    <xf numFmtId="0" fontId="1" fillId="5" borderId="4" xfId="0" applyFont="1" applyFill="1" applyBorder="1"/>
    <xf numFmtId="0" fontId="0" fillId="5" borderId="0" xfId="0" quotePrefix="1" applyFill="1" applyAlignment="1">
      <alignment horizontal="right"/>
    </xf>
    <xf numFmtId="0" fontId="1" fillId="5" borderId="0" xfId="0" applyFont="1" applyFill="1"/>
    <xf numFmtId="0" fontId="0" fillId="5" borderId="0" xfId="0" applyFont="1" applyFill="1"/>
    <xf numFmtId="0" fontId="1" fillId="5" borderId="8" xfId="0" applyFont="1" applyFill="1" applyBorder="1"/>
    <xf numFmtId="0" fontId="0" fillId="5" borderId="0" xfId="0" applyFill="1" applyAlignment="1" applyProtection="1">
      <alignment horizontal="center"/>
    </xf>
    <xf numFmtId="0" fontId="1" fillId="5" borderId="0" xfId="0" applyFont="1" applyFill="1" applyBorder="1"/>
    <xf numFmtId="0" fontId="1" fillId="5" borderId="1" xfId="0" applyFont="1" applyFill="1" applyBorder="1"/>
    <xf numFmtId="0" fontId="1" fillId="5" borderId="3" xfId="0" quotePrefix="1" applyFont="1" applyFill="1" applyBorder="1" applyAlignment="1">
      <alignment horizontal="left"/>
    </xf>
    <xf numFmtId="0" fontId="5" fillId="4" borderId="1" xfId="0" applyFont="1" applyFill="1" applyBorder="1"/>
    <xf numFmtId="0" fontId="5" fillId="4" borderId="2" xfId="0" applyFont="1" applyFill="1" applyBorder="1"/>
    <xf numFmtId="2" fontId="5" fillId="4" borderId="2" xfId="0" applyNumberFormat="1" applyFont="1" applyFill="1" applyBorder="1"/>
    <xf numFmtId="0" fontId="5" fillId="4" borderId="3" xfId="0" applyFont="1" applyFill="1" applyBorder="1" applyAlignment="1">
      <alignment horizontal="left"/>
    </xf>
    <xf numFmtId="0" fontId="9" fillId="4" borderId="2" xfId="0" applyFont="1" applyFill="1" applyBorder="1"/>
    <xf numFmtId="0" fontId="5" fillId="4" borderId="3" xfId="0" applyFont="1" applyFill="1" applyBorder="1"/>
    <xf numFmtId="0" fontId="5" fillId="4" borderId="0" xfId="0" applyFont="1" applyFill="1" applyBorder="1"/>
    <xf numFmtId="0" fontId="10" fillId="4" borderId="0" xfId="0" applyFont="1" applyFill="1" applyAlignment="1">
      <alignment horizontal="right"/>
    </xf>
    <xf numFmtId="0" fontId="4" fillId="2" borderId="4" xfId="0" applyFont="1" applyFill="1" applyBorder="1" applyAlignment="1" applyProtection="1">
      <alignment horizontal="center"/>
    </xf>
    <xf numFmtId="0" fontId="4" fillId="3" borderId="0" xfId="0" applyFont="1" applyFill="1" applyProtection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7" fillId="0" borderId="27" xfId="0" applyFont="1" applyFill="1" applyBorder="1"/>
    <xf numFmtId="1" fontId="1" fillId="2" borderId="2" xfId="0" applyNumberFormat="1" applyFont="1" applyFill="1" applyBorder="1" applyProtection="1"/>
    <xf numFmtId="164" fontId="0" fillId="4" borderId="0" xfId="0" applyNumberFormat="1" applyFill="1"/>
    <xf numFmtId="1" fontId="4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/>
    <xf numFmtId="1" fontId="7" fillId="3" borderId="1" xfId="0" applyNumberFormat="1" applyFont="1" applyFill="1" applyBorder="1" applyAlignment="1" applyProtection="1">
      <alignment horizontal="center"/>
    </xf>
    <xf numFmtId="0" fontId="1" fillId="3" borderId="3" xfId="0" applyFont="1" applyFill="1" applyBorder="1"/>
    <xf numFmtId="14" fontId="0" fillId="2" borderId="0" xfId="0" applyNumberFormat="1" applyFill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7" xfId="0" applyFill="1" applyBorder="1"/>
    <xf numFmtId="0" fontId="0" fillId="2" borderId="28" xfId="0" applyFill="1" applyBorder="1"/>
    <xf numFmtId="0" fontId="0" fillId="2" borderId="15" xfId="0" applyFill="1" applyBorder="1"/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6" xfId="0" applyFill="1" applyBorder="1"/>
    <xf numFmtId="0" fontId="0" fillId="2" borderId="19" xfId="0" applyFill="1" applyBorder="1"/>
    <xf numFmtId="0" fontId="0" fillId="2" borderId="17" xfId="0" applyFill="1" applyBorder="1"/>
    <xf numFmtId="0" fontId="0" fillId="2" borderId="26" xfId="0" applyFill="1" applyBorder="1"/>
    <xf numFmtId="0" fontId="0" fillId="2" borderId="18" xfId="0" applyFill="1" applyBorder="1"/>
    <xf numFmtId="0" fontId="1" fillId="0" borderId="29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7" fillId="6" borderId="1" xfId="0" quotePrefix="1" applyFont="1" applyFill="1" applyBorder="1" applyProtection="1"/>
    <xf numFmtId="0" fontId="7" fillId="6" borderId="2" xfId="0" quotePrefix="1" applyFont="1" applyFill="1" applyBorder="1" applyProtection="1"/>
    <xf numFmtId="0" fontId="0" fillId="6" borderId="2" xfId="0" applyFill="1" applyBorder="1" applyProtection="1"/>
    <xf numFmtId="0" fontId="0" fillId="6" borderId="2" xfId="0" applyFill="1" applyBorder="1"/>
    <xf numFmtId="0" fontId="1" fillId="6" borderId="3" xfId="0" applyFont="1" applyFill="1" applyBorder="1" applyProtection="1"/>
    <xf numFmtId="0" fontId="4" fillId="0" borderId="1" xfId="0" quotePrefix="1" applyFont="1" applyFill="1" applyBorder="1" applyProtection="1"/>
    <xf numFmtId="0" fontId="4" fillId="0" borderId="2" xfId="0" quotePrefix="1" applyFont="1" applyFill="1" applyBorder="1" applyProtection="1"/>
    <xf numFmtId="0" fontId="1" fillId="0" borderId="2" xfId="0" applyFont="1" applyFill="1" applyBorder="1" applyProtection="1"/>
    <xf numFmtId="164" fontId="1" fillId="0" borderId="2" xfId="0" applyNumberFormat="1" applyFont="1" applyFill="1" applyBorder="1" applyProtection="1"/>
    <xf numFmtId="0" fontId="4" fillId="0" borderId="3" xfId="0" applyFont="1" applyFill="1" applyBorder="1"/>
    <xf numFmtId="1" fontId="4" fillId="0" borderId="2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0" fillId="0" borderId="2" xfId="0" applyFill="1" applyBorder="1" applyProtection="1"/>
    <xf numFmtId="1" fontId="0" fillId="0" borderId="2" xfId="0" applyNumberFormat="1" applyFont="1" applyFill="1" applyBorder="1" applyProtection="1"/>
    <xf numFmtId="0" fontId="0" fillId="0" borderId="2" xfId="0" applyFont="1" applyFill="1" applyBorder="1" applyProtection="1"/>
    <xf numFmtId="2" fontId="1" fillId="0" borderId="2" xfId="0" applyNumberFormat="1" applyFont="1" applyFill="1" applyBorder="1" applyProtection="1"/>
    <xf numFmtId="0" fontId="1" fillId="0" borderId="3" xfId="0" applyFont="1" applyFill="1" applyBorder="1"/>
    <xf numFmtId="0" fontId="1" fillId="4" borderId="0" xfId="0" applyFont="1" applyFill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7" borderId="0" xfId="0" quotePrefix="1" applyFill="1" applyProtection="1"/>
    <xf numFmtId="0" fontId="0" fillId="7" borderId="0" xfId="0" applyFill="1" applyProtection="1"/>
    <xf numFmtId="2" fontId="0" fillId="7" borderId="0" xfId="0" applyNumberFormat="1" applyFill="1" applyProtection="1"/>
    <xf numFmtId="1" fontId="0" fillId="7" borderId="7" xfId="0" applyNumberFormat="1" applyFill="1" applyBorder="1" applyProtection="1"/>
    <xf numFmtId="164" fontId="0" fillId="7" borderId="7" xfId="0" applyNumberFormat="1" applyFill="1" applyBorder="1" applyProtection="1"/>
    <xf numFmtId="0" fontId="1" fillId="3" borderId="0" xfId="0" applyFont="1" applyFill="1" applyProtection="1">
      <protection locked="0"/>
    </xf>
    <xf numFmtId="0" fontId="1" fillId="3" borderId="0" xfId="0" quotePrefix="1" applyFont="1" applyFill="1" applyProtection="1"/>
    <xf numFmtId="0" fontId="12" fillId="3" borderId="0" xfId="0" applyFont="1" applyFill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8" borderId="0" xfId="0" quotePrefix="1" applyFill="1" applyProtection="1"/>
    <xf numFmtId="0" fontId="0" fillId="8" borderId="0" xfId="0" applyFill="1" applyProtection="1"/>
    <xf numFmtId="2" fontId="0" fillId="8" borderId="0" xfId="0" applyNumberFormat="1" applyFill="1" applyProtection="1"/>
    <xf numFmtId="1" fontId="0" fillId="8" borderId="7" xfId="0" applyNumberFormat="1" applyFill="1" applyBorder="1" applyProtection="1"/>
    <xf numFmtId="164" fontId="0" fillId="8" borderId="7" xfId="0" applyNumberFormat="1" applyFill="1" applyBorder="1" applyProtection="1"/>
    <xf numFmtId="0" fontId="1" fillId="3" borderId="0" xfId="0" quotePrefix="1" applyFont="1" applyFill="1"/>
    <xf numFmtId="2" fontId="0" fillId="0" borderId="7" xfId="0" applyNumberFormat="1" applyBorder="1"/>
    <xf numFmtId="0" fontId="0" fillId="2" borderId="30" xfId="0" applyFill="1" applyBorder="1"/>
    <xf numFmtId="0" fontId="0" fillId="2" borderId="6" xfId="0" applyFill="1" applyBorder="1"/>
    <xf numFmtId="0" fontId="0" fillId="2" borderId="31" xfId="0" applyFill="1" applyBorder="1"/>
    <xf numFmtId="0" fontId="0" fillId="2" borderId="32" xfId="0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4"/>
  <sheetViews>
    <sheetView workbookViewId="0">
      <selection activeCell="K7" sqref="K7"/>
    </sheetView>
  </sheetViews>
  <sheetFormatPr baseColWidth="10" defaultRowHeight="15" x14ac:dyDescent="0.25"/>
  <cols>
    <col min="1" max="1" width="3.85546875" style="155" bestFit="1" customWidth="1"/>
    <col min="2" max="2" width="15.5703125" bestFit="1" customWidth="1"/>
    <col min="3" max="3" width="12" customWidth="1"/>
    <col min="4" max="4" width="12.7109375" bestFit="1" customWidth="1"/>
    <col min="5" max="5" width="12.42578125" bestFit="1" customWidth="1"/>
    <col min="7" max="24" width="3.7109375" bestFit="1" customWidth="1"/>
    <col min="25" max="25" width="36.140625" customWidth="1"/>
  </cols>
  <sheetData>
    <row r="1" spans="1:25" ht="15.75" thickBot="1" x14ac:dyDescent="0.3">
      <c r="B1" s="1" t="s">
        <v>10</v>
      </c>
      <c r="C1" s="1"/>
      <c r="F1" s="22">
        <f>SUM(G1:X1)</f>
        <v>3</v>
      </c>
      <c r="G1" s="22">
        <f t="shared" ref="G1:X1" si="0">SUM(G4:G34)</f>
        <v>0</v>
      </c>
      <c r="H1" s="22">
        <f t="shared" si="0"/>
        <v>1</v>
      </c>
      <c r="I1" s="22">
        <f t="shared" si="0"/>
        <v>0</v>
      </c>
      <c r="J1" s="22">
        <f t="shared" si="0"/>
        <v>0</v>
      </c>
      <c r="K1" s="22">
        <f t="shared" si="0"/>
        <v>0</v>
      </c>
      <c r="L1" s="22">
        <f t="shared" si="0"/>
        <v>1</v>
      </c>
      <c r="M1" s="22">
        <f t="shared" si="0"/>
        <v>0</v>
      </c>
      <c r="N1" s="22">
        <f t="shared" si="0"/>
        <v>0</v>
      </c>
      <c r="O1" s="22">
        <f t="shared" si="0"/>
        <v>1</v>
      </c>
      <c r="P1" s="22">
        <f t="shared" si="0"/>
        <v>0</v>
      </c>
      <c r="Q1" s="22">
        <f t="shared" si="0"/>
        <v>0</v>
      </c>
      <c r="R1" s="22">
        <f t="shared" si="0"/>
        <v>0</v>
      </c>
      <c r="S1" s="22">
        <f t="shared" si="0"/>
        <v>0</v>
      </c>
      <c r="T1" s="22">
        <f t="shared" si="0"/>
        <v>0</v>
      </c>
      <c r="U1" s="22">
        <f t="shared" si="0"/>
        <v>0</v>
      </c>
      <c r="V1" s="22">
        <f t="shared" si="0"/>
        <v>0</v>
      </c>
      <c r="W1" s="22">
        <f t="shared" si="0"/>
        <v>0</v>
      </c>
      <c r="X1" s="22">
        <f t="shared" si="0"/>
        <v>0</v>
      </c>
    </row>
    <row r="2" spans="1:25" ht="71.25" x14ac:dyDescent="0.35">
      <c r="B2" s="1" t="s">
        <v>63</v>
      </c>
      <c r="C2" s="166" t="s">
        <v>150</v>
      </c>
      <c r="D2" s="114">
        <v>43151</v>
      </c>
      <c r="E2" s="4"/>
      <c r="G2" s="17" t="s">
        <v>89</v>
      </c>
      <c r="H2" s="18" t="s">
        <v>92</v>
      </c>
      <c r="I2" s="18" t="s">
        <v>1</v>
      </c>
      <c r="J2" s="18" t="s">
        <v>94</v>
      </c>
      <c r="K2" s="18" t="s">
        <v>90</v>
      </c>
      <c r="L2" s="18" t="s">
        <v>97</v>
      </c>
      <c r="M2" s="18" t="s">
        <v>97</v>
      </c>
      <c r="N2" s="18" t="s">
        <v>97</v>
      </c>
      <c r="O2" s="18" t="s">
        <v>100</v>
      </c>
      <c r="P2" s="18" t="s">
        <v>100</v>
      </c>
      <c r="Q2" s="18" t="s">
        <v>100</v>
      </c>
      <c r="R2" s="18" t="s">
        <v>106</v>
      </c>
      <c r="S2" s="18" t="s">
        <v>106</v>
      </c>
      <c r="T2" s="18" t="s">
        <v>107</v>
      </c>
      <c r="U2" s="18" t="s">
        <v>108</v>
      </c>
      <c r="V2" s="18" t="s">
        <v>109</v>
      </c>
      <c r="W2" s="18" t="s">
        <v>110</v>
      </c>
      <c r="X2" s="18" t="s">
        <v>111</v>
      </c>
      <c r="Y2" s="19" t="s">
        <v>114</v>
      </c>
    </row>
    <row r="3" spans="1:25" ht="49.5" thickBot="1" x14ac:dyDescent="0.3">
      <c r="B3" s="1" t="s">
        <v>87</v>
      </c>
      <c r="C3" s="1" t="s">
        <v>116</v>
      </c>
      <c r="D3" s="1" t="s">
        <v>91</v>
      </c>
      <c r="E3" s="1" t="s">
        <v>136</v>
      </c>
      <c r="F3" s="1" t="s">
        <v>88</v>
      </c>
      <c r="G3" s="20" t="s">
        <v>90</v>
      </c>
      <c r="H3" s="21" t="s">
        <v>90</v>
      </c>
      <c r="I3" s="21" t="s">
        <v>93</v>
      </c>
      <c r="J3" s="21" t="s">
        <v>95</v>
      </c>
      <c r="K3" s="21" t="s">
        <v>96</v>
      </c>
      <c r="L3" s="21" t="s">
        <v>98</v>
      </c>
      <c r="M3" s="21" t="s">
        <v>99</v>
      </c>
      <c r="N3" s="21" t="s">
        <v>103</v>
      </c>
      <c r="O3" s="21" t="s">
        <v>101</v>
      </c>
      <c r="P3" s="21" t="s">
        <v>102</v>
      </c>
      <c r="Q3" s="21" t="s">
        <v>103</v>
      </c>
      <c r="R3" s="21" t="s">
        <v>105</v>
      </c>
      <c r="S3" s="21" t="s">
        <v>103</v>
      </c>
      <c r="T3" s="21"/>
      <c r="U3" s="21"/>
      <c r="V3" s="21"/>
      <c r="W3" s="21"/>
      <c r="X3" s="21" t="s">
        <v>112</v>
      </c>
      <c r="Y3" s="14" t="s">
        <v>113</v>
      </c>
    </row>
    <row r="4" spans="1:25" ht="21" x14ac:dyDescent="0.35">
      <c r="A4" s="165" t="s">
        <v>139</v>
      </c>
      <c r="B4" s="115" t="s">
        <v>92</v>
      </c>
      <c r="C4" s="116" t="s">
        <v>163</v>
      </c>
      <c r="D4" s="116" t="s">
        <v>164</v>
      </c>
      <c r="E4" s="116" t="s">
        <v>165</v>
      </c>
      <c r="F4" s="117" t="s">
        <v>166</v>
      </c>
      <c r="G4" s="118"/>
      <c r="H4" s="119">
        <v>1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20"/>
    </row>
    <row r="5" spans="1:25" x14ac:dyDescent="0.25">
      <c r="A5" s="156" t="s">
        <v>149</v>
      </c>
      <c r="B5" s="121" t="s">
        <v>167</v>
      </c>
      <c r="C5" s="123" t="s">
        <v>168</v>
      </c>
      <c r="D5" s="123" t="s">
        <v>164</v>
      </c>
      <c r="E5" s="123" t="s">
        <v>169</v>
      </c>
      <c r="F5" s="125" t="s">
        <v>166</v>
      </c>
      <c r="G5" s="126"/>
      <c r="H5" s="127"/>
      <c r="I5" s="127"/>
      <c r="J5" s="127"/>
      <c r="K5" s="127"/>
      <c r="L5" s="127"/>
      <c r="M5" s="127"/>
      <c r="N5" s="127"/>
      <c r="O5" s="127">
        <v>1</v>
      </c>
      <c r="P5" s="127"/>
      <c r="Q5" s="127"/>
      <c r="R5" s="127"/>
      <c r="S5" s="127"/>
      <c r="T5" s="127"/>
      <c r="U5" s="127"/>
      <c r="V5" s="127"/>
      <c r="W5" s="127"/>
      <c r="X5" s="127"/>
      <c r="Y5" s="123"/>
    </row>
    <row r="6" spans="1:25" x14ac:dyDescent="0.25">
      <c r="B6" s="121" t="s">
        <v>170</v>
      </c>
      <c r="C6" s="123" t="s">
        <v>171</v>
      </c>
      <c r="D6" s="123" t="s">
        <v>164</v>
      </c>
      <c r="E6" s="123" t="s">
        <v>172</v>
      </c>
      <c r="F6" s="125" t="s">
        <v>166</v>
      </c>
      <c r="G6" s="126"/>
      <c r="H6" s="127"/>
      <c r="I6" s="127"/>
      <c r="J6" s="127"/>
      <c r="K6" s="127"/>
      <c r="L6" s="127">
        <v>1</v>
      </c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3"/>
    </row>
    <row r="7" spans="1:25" x14ac:dyDescent="0.25">
      <c r="B7" s="121"/>
      <c r="C7" s="123"/>
      <c r="D7" s="123"/>
      <c r="E7" s="123"/>
      <c r="F7" s="125"/>
      <c r="G7" s="126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3"/>
    </row>
    <row r="8" spans="1:25" x14ac:dyDescent="0.25">
      <c r="B8" s="121"/>
      <c r="C8" s="123"/>
      <c r="D8" s="123"/>
      <c r="E8" s="123"/>
      <c r="F8" s="125"/>
      <c r="G8" s="126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3"/>
    </row>
    <row r="9" spans="1:25" x14ac:dyDescent="0.25">
      <c r="B9" s="121"/>
      <c r="C9" s="123"/>
      <c r="D9" s="123"/>
      <c r="E9" s="123"/>
      <c r="F9" s="125"/>
      <c r="G9" s="126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3"/>
    </row>
    <row r="10" spans="1:25" x14ac:dyDescent="0.25">
      <c r="B10" s="121"/>
      <c r="C10" s="123"/>
      <c r="D10" s="123"/>
      <c r="E10" s="123"/>
      <c r="F10" s="125"/>
      <c r="G10" s="126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3"/>
    </row>
    <row r="11" spans="1:25" x14ac:dyDescent="0.25">
      <c r="B11" s="121"/>
      <c r="C11" s="123"/>
      <c r="D11" s="123"/>
      <c r="E11" s="123"/>
      <c r="F11" s="125"/>
      <c r="G11" s="126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3"/>
    </row>
    <row r="12" spans="1:25" x14ac:dyDescent="0.25">
      <c r="B12" s="121"/>
      <c r="C12" s="123"/>
      <c r="D12" s="123"/>
      <c r="E12" s="123"/>
      <c r="F12" s="125"/>
      <c r="G12" s="12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3"/>
    </row>
    <row r="13" spans="1:25" x14ac:dyDescent="0.25">
      <c r="B13" s="121"/>
      <c r="C13" s="123"/>
      <c r="D13" s="123"/>
      <c r="E13" s="123"/>
      <c r="F13" s="125"/>
      <c r="G13" s="126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3"/>
    </row>
    <row r="14" spans="1:25" x14ac:dyDescent="0.25">
      <c r="B14" s="121"/>
      <c r="C14" s="123"/>
      <c r="D14" s="123"/>
      <c r="E14" s="123"/>
      <c r="F14" s="125"/>
      <c r="G14" s="126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3"/>
    </row>
    <row r="15" spans="1:25" x14ac:dyDescent="0.25">
      <c r="B15" s="121"/>
      <c r="C15" s="123"/>
      <c r="D15" s="123"/>
      <c r="E15" s="123"/>
      <c r="F15" s="125"/>
      <c r="G15" s="12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3"/>
    </row>
    <row r="16" spans="1:25" x14ac:dyDescent="0.25">
      <c r="B16" s="121"/>
      <c r="C16" s="123"/>
      <c r="D16" s="123"/>
      <c r="E16" s="123"/>
      <c r="F16" s="125"/>
      <c r="G16" s="126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3"/>
    </row>
    <row r="17" spans="2:25" x14ac:dyDescent="0.25">
      <c r="B17" s="121"/>
      <c r="C17" s="123"/>
      <c r="D17" s="123"/>
      <c r="E17" s="123"/>
      <c r="F17" s="125"/>
      <c r="G17" s="126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3"/>
    </row>
    <row r="18" spans="2:25" x14ac:dyDescent="0.25">
      <c r="B18" s="121"/>
      <c r="C18" s="123"/>
      <c r="D18" s="123"/>
      <c r="E18" s="123"/>
      <c r="F18" s="125"/>
      <c r="G18" s="126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3"/>
    </row>
    <row r="19" spans="2:25" x14ac:dyDescent="0.25">
      <c r="B19" s="121"/>
      <c r="C19" s="123"/>
      <c r="D19" s="123"/>
      <c r="E19" s="123"/>
      <c r="F19" s="125"/>
      <c r="G19" s="126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3"/>
    </row>
    <row r="20" spans="2:25" x14ac:dyDescent="0.25">
      <c r="B20" s="121"/>
      <c r="C20" s="123"/>
      <c r="D20" s="123"/>
      <c r="E20" s="123"/>
      <c r="F20" s="125"/>
      <c r="G20" s="126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3"/>
    </row>
    <row r="21" spans="2:25" x14ac:dyDescent="0.25">
      <c r="B21" s="121"/>
      <c r="C21" s="123"/>
      <c r="D21" s="123"/>
      <c r="E21" s="123"/>
      <c r="F21" s="125"/>
      <c r="G21" s="126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3"/>
    </row>
    <row r="22" spans="2:25" x14ac:dyDescent="0.25">
      <c r="B22" s="121"/>
      <c r="C22" s="123"/>
      <c r="D22" s="123"/>
      <c r="E22" s="123"/>
      <c r="F22" s="125"/>
      <c r="G22" s="126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3"/>
    </row>
    <row r="23" spans="2:25" x14ac:dyDescent="0.25">
      <c r="B23" s="174"/>
      <c r="C23" s="175"/>
      <c r="D23" s="120"/>
      <c r="E23" s="176"/>
      <c r="F23" s="177"/>
      <c r="G23" s="126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3"/>
    </row>
    <row r="24" spans="2:25" x14ac:dyDescent="0.25">
      <c r="B24" s="121"/>
      <c r="C24" s="122"/>
      <c r="D24" s="123"/>
      <c r="E24" s="124"/>
      <c r="F24" s="125"/>
      <c r="G24" s="126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3"/>
    </row>
    <row r="25" spans="2:25" x14ac:dyDescent="0.25">
      <c r="B25" s="121"/>
      <c r="C25" s="122"/>
      <c r="D25" s="123"/>
      <c r="E25" s="124"/>
      <c r="F25" s="125"/>
      <c r="G25" s="126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3"/>
    </row>
    <row r="26" spans="2:25" x14ac:dyDescent="0.25">
      <c r="B26" s="121"/>
      <c r="C26" s="122"/>
      <c r="D26" s="123"/>
      <c r="E26" s="124"/>
      <c r="F26" s="125"/>
      <c r="G26" s="126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3"/>
    </row>
    <row r="27" spans="2:25" x14ac:dyDescent="0.25">
      <c r="B27" s="121"/>
      <c r="C27" s="122"/>
      <c r="D27" s="123"/>
      <c r="E27" s="124"/>
      <c r="F27" s="125"/>
      <c r="G27" s="126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3"/>
    </row>
    <row r="28" spans="2:25" x14ac:dyDescent="0.25">
      <c r="B28" s="121"/>
      <c r="C28" s="122"/>
      <c r="D28" s="123"/>
      <c r="E28" s="124"/>
      <c r="F28" s="125"/>
      <c r="G28" s="126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3"/>
    </row>
    <row r="29" spans="2:25" x14ac:dyDescent="0.25">
      <c r="B29" s="121"/>
      <c r="C29" s="122"/>
      <c r="D29" s="123"/>
      <c r="E29" s="124"/>
      <c r="F29" s="125"/>
      <c r="G29" s="126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3"/>
    </row>
    <row r="30" spans="2:25" x14ac:dyDescent="0.25">
      <c r="B30" s="121"/>
      <c r="C30" s="122"/>
      <c r="D30" s="123"/>
      <c r="E30" s="124"/>
      <c r="F30" s="125"/>
      <c r="G30" s="126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3"/>
    </row>
    <row r="31" spans="2:25" x14ac:dyDescent="0.25">
      <c r="B31" s="121"/>
      <c r="C31" s="122"/>
      <c r="D31" s="123"/>
      <c r="E31" s="124"/>
      <c r="F31" s="125"/>
      <c r="G31" s="126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3"/>
    </row>
    <row r="32" spans="2:25" x14ac:dyDescent="0.25">
      <c r="B32" s="121"/>
      <c r="C32" s="122"/>
      <c r="D32" s="123"/>
      <c r="E32" s="124"/>
      <c r="F32" s="125"/>
      <c r="G32" s="126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3"/>
    </row>
    <row r="33" spans="2:25" x14ac:dyDescent="0.25">
      <c r="B33" s="121"/>
      <c r="C33" s="122"/>
      <c r="D33" s="123"/>
      <c r="E33" s="124"/>
      <c r="F33" s="125"/>
      <c r="G33" s="126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3"/>
    </row>
    <row r="34" spans="2:25" ht="15.75" thickBot="1" x14ac:dyDescent="0.3">
      <c r="B34" s="128"/>
      <c r="C34" s="129"/>
      <c r="D34" s="130"/>
      <c r="E34" s="131"/>
      <c r="F34" s="132"/>
      <c r="G34" s="126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3"/>
    </row>
  </sheetData>
  <pageMargins left="0.7" right="0.7" top="0.78740157499999996" bottom="0.78740157499999996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8"/>
  <sheetViews>
    <sheetView tabSelected="1" topLeftCell="A37" workbookViewId="0">
      <selection activeCell="D17" sqref="D17"/>
    </sheetView>
  </sheetViews>
  <sheetFormatPr baseColWidth="10" defaultRowHeight="15" x14ac:dyDescent="0.25"/>
  <cols>
    <col min="1" max="1" width="3.85546875" style="155" bestFit="1" customWidth="1"/>
    <col min="2" max="2" width="39.42578125" customWidth="1"/>
    <col min="3" max="3" width="17.5703125" bestFit="1" customWidth="1"/>
    <col min="4" max="4" width="13.42578125" bestFit="1" customWidth="1"/>
    <col min="5" max="5" width="14.140625" bestFit="1" customWidth="1"/>
    <col min="6" max="6" width="16.42578125" bestFit="1" customWidth="1"/>
    <col min="7" max="7" width="8.140625" bestFit="1" customWidth="1"/>
    <col min="8" max="8" width="19.7109375" bestFit="1" customWidth="1"/>
    <col min="9" max="9" width="20" customWidth="1"/>
  </cols>
  <sheetData>
    <row r="1" spans="2:9" ht="23.25" x14ac:dyDescent="0.35">
      <c r="B1" s="36" t="s">
        <v>148</v>
      </c>
      <c r="C1" s="36"/>
      <c r="D1" s="37"/>
      <c r="E1" s="38"/>
      <c r="F1" s="38"/>
      <c r="G1" s="38" t="s">
        <v>38</v>
      </c>
      <c r="H1" s="39" t="s">
        <v>161</v>
      </c>
      <c r="I1" s="40"/>
    </row>
    <row r="2" spans="2:9" ht="23.25" x14ac:dyDescent="0.35">
      <c r="B2" s="36"/>
      <c r="C2" s="36"/>
      <c r="D2" s="37"/>
      <c r="E2" s="38"/>
      <c r="F2" s="38"/>
      <c r="G2" s="38" t="s">
        <v>50</v>
      </c>
      <c r="H2" s="41">
        <f>+Geräte!D2</f>
        <v>43151</v>
      </c>
      <c r="I2" s="40"/>
    </row>
    <row r="3" spans="2:9" ht="21" x14ac:dyDescent="0.35">
      <c r="B3" s="103" t="s">
        <v>151</v>
      </c>
      <c r="C3" s="164" t="s">
        <v>140</v>
      </c>
      <c r="D3" s="162" t="s">
        <v>152</v>
      </c>
      <c r="E3" s="38"/>
      <c r="F3" s="38"/>
      <c r="G3" s="38"/>
      <c r="H3" s="38"/>
      <c r="I3" s="40"/>
    </row>
    <row r="4" spans="2:9" x14ac:dyDescent="0.25">
      <c r="B4" s="38"/>
      <c r="C4" s="42" t="s">
        <v>155</v>
      </c>
      <c r="D4" s="43" t="s">
        <v>153</v>
      </c>
      <c r="E4" s="44" t="s">
        <v>120</v>
      </c>
      <c r="F4" s="45" t="s">
        <v>121</v>
      </c>
      <c r="G4" s="46"/>
      <c r="H4" s="44" t="s">
        <v>84</v>
      </c>
      <c r="I4" s="40"/>
    </row>
    <row r="5" spans="2:9" hidden="1" x14ac:dyDescent="0.25">
      <c r="B5" s="38"/>
      <c r="C5" s="38"/>
      <c r="D5" s="37"/>
      <c r="E5" s="38"/>
      <c r="F5" s="38">
        <v>12</v>
      </c>
      <c r="G5" s="38"/>
      <c r="H5" s="38"/>
      <c r="I5" s="40"/>
    </row>
    <row r="6" spans="2:9" x14ac:dyDescent="0.25">
      <c r="B6" s="38" t="s">
        <v>0</v>
      </c>
      <c r="C6" s="47">
        <f>+Geräte!G1</f>
        <v>0</v>
      </c>
      <c r="D6" s="6">
        <v>0</v>
      </c>
      <c r="E6" s="38">
        <v>1.5</v>
      </c>
      <c r="F6" s="38">
        <f>+E6*60/12</f>
        <v>7.5</v>
      </c>
      <c r="G6" s="38"/>
      <c r="H6" s="48">
        <f>+D6*E6</f>
        <v>0</v>
      </c>
      <c r="I6" s="40"/>
    </row>
    <row r="7" spans="2:9" x14ac:dyDescent="0.25">
      <c r="B7" s="38" t="s">
        <v>2</v>
      </c>
      <c r="C7" s="47">
        <f>+Geräte!H1</f>
        <v>1</v>
      </c>
      <c r="D7" s="6">
        <v>1</v>
      </c>
      <c r="E7" s="38">
        <v>1.5</v>
      </c>
      <c r="F7" s="38">
        <f>+E7*60/12</f>
        <v>7.5</v>
      </c>
      <c r="G7" s="38"/>
      <c r="H7" s="48">
        <f>+D7*E7</f>
        <v>1.5</v>
      </c>
      <c r="I7" s="40"/>
    </row>
    <row r="8" spans="2:9" x14ac:dyDescent="0.25">
      <c r="B8" s="38" t="s">
        <v>1</v>
      </c>
      <c r="C8" s="47">
        <f>+Geräte!I1</f>
        <v>0</v>
      </c>
      <c r="D8" s="6">
        <v>0</v>
      </c>
      <c r="E8" s="38">
        <v>1</v>
      </c>
      <c r="F8" s="38">
        <f>+E8*60/12</f>
        <v>5</v>
      </c>
      <c r="G8" s="38"/>
      <c r="H8" s="48">
        <f>+D8*E8</f>
        <v>0</v>
      </c>
      <c r="I8" s="40"/>
    </row>
    <row r="9" spans="2:9" x14ac:dyDescent="0.25">
      <c r="B9" s="38"/>
      <c r="C9" s="49"/>
      <c r="D9" s="49"/>
      <c r="E9" s="38"/>
      <c r="F9" s="38"/>
      <c r="G9" s="38"/>
      <c r="H9" s="50"/>
      <c r="I9" s="40"/>
    </row>
    <row r="10" spans="2:9" x14ac:dyDescent="0.25">
      <c r="B10" s="38" t="s">
        <v>20</v>
      </c>
      <c r="C10" s="47">
        <f>+Geräte!J1</f>
        <v>0</v>
      </c>
      <c r="D10" s="6">
        <v>0</v>
      </c>
      <c r="E10" s="38">
        <v>6</v>
      </c>
      <c r="F10" s="38">
        <f>+E10*60/12</f>
        <v>30</v>
      </c>
      <c r="G10" s="38"/>
      <c r="H10" s="48">
        <f>+D10*E10</f>
        <v>0</v>
      </c>
      <c r="I10" s="40"/>
    </row>
    <row r="11" spans="2:9" x14ac:dyDescent="0.25">
      <c r="B11" s="38" t="s">
        <v>21</v>
      </c>
      <c r="C11" s="51">
        <f>+Geräte!K1</f>
        <v>0</v>
      </c>
      <c r="D11" s="7">
        <v>0</v>
      </c>
      <c r="E11" s="38">
        <v>12</v>
      </c>
      <c r="F11" s="38">
        <f>+E11*60/12</f>
        <v>60</v>
      </c>
      <c r="G11" s="38"/>
      <c r="H11" s="48">
        <f>+D11*E11</f>
        <v>0</v>
      </c>
      <c r="I11" s="40"/>
    </row>
    <row r="12" spans="2:9" x14ac:dyDescent="0.25">
      <c r="B12" s="38"/>
      <c r="C12" s="49"/>
      <c r="D12" s="49"/>
      <c r="E12" s="38"/>
      <c r="F12" s="38"/>
      <c r="G12" s="38"/>
      <c r="H12" s="50"/>
      <c r="I12" s="40"/>
    </row>
    <row r="13" spans="2:9" x14ac:dyDescent="0.25">
      <c r="B13" s="38" t="s">
        <v>3</v>
      </c>
      <c r="C13" s="47">
        <f>+Geräte!L1</f>
        <v>1</v>
      </c>
      <c r="D13" s="6">
        <v>1</v>
      </c>
      <c r="E13" s="38">
        <v>1</v>
      </c>
      <c r="F13" s="38">
        <f>+E13*60/12</f>
        <v>5</v>
      </c>
      <c r="G13" s="38"/>
      <c r="H13" s="48">
        <f>+D13*E13</f>
        <v>1</v>
      </c>
      <c r="I13" s="40"/>
    </row>
    <row r="14" spans="2:9" x14ac:dyDescent="0.25">
      <c r="B14" s="38" t="s">
        <v>4</v>
      </c>
      <c r="C14" s="47">
        <f>+Geräte!M1</f>
        <v>0</v>
      </c>
      <c r="D14" s="6">
        <v>0</v>
      </c>
      <c r="E14" s="38">
        <v>1</v>
      </c>
      <c r="F14" s="38">
        <f>+E14*60/12</f>
        <v>5</v>
      </c>
      <c r="G14" s="38"/>
      <c r="H14" s="48">
        <f>+D14*E14</f>
        <v>0</v>
      </c>
      <c r="I14" s="40"/>
    </row>
    <row r="15" spans="2:9" x14ac:dyDescent="0.25">
      <c r="B15" s="38" t="s">
        <v>104</v>
      </c>
      <c r="C15" s="47">
        <f>+Geräte!N1</f>
        <v>0</v>
      </c>
      <c r="D15" s="6">
        <v>0</v>
      </c>
      <c r="E15" s="38">
        <v>1</v>
      </c>
      <c r="F15" s="38">
        <f>+E15*60/12</f>
        <v>5</v>
      </c>
      <c r="G15" s="38"/>
      <c r="H15" s="48">
        <f>+D15*E15</f>
        <v>0</v>
      </c>
      <c r="I15" s="40"/>
    </row>
    <row r="16" spans="2:9" x14ac:dyDescent="0.25">
      <c r="B16" s="38"/>
      <c r="C16" s="49"/>
      <c r="D16" s="49"/>
      <c r="E16" s="38"/>
      <c r="F16" s="38"/>
      <c r="G16" s="38"/>
      <c r="H16" s="50"/>
      <c r="I16" s="40"/>
    </row>
    <row r="17" spans="1:9" x14ac:dyDescent="0.25">
      <c r="B17" s="38" t="s">
        <v>5</v>
      </c>
      <c r="C17" s="47">
        <f>+Geräte!O1</f>
        <v>1</v>
      </c>
      <c r="D17" s="6">
        <v>1</v>
      </c>
      <c r="E17" s="38">
        <v>1</v>
      </c>
      <c r="F17" s="38">
        <f>+E17*60/12</f>
        <v>5</v>
      </c>
      <c r="G17" s="38"/>
      <c r="H17" s="48">
        <f>+D17*E17</f>
        <v>1</v>
      </c>
      <c r="I17" s="40"/>
    </row>
    <row r="18" spans="1:9" x14ac:dyDescent="0.25">
      <c r="B18" s="38" t="s">
        <v>6</v>
      </c>
      <c r="C18" s="47">
        <f>+Geräte!P1</f>
        <v>0</v>
      </c>
      <c r="D18" s="6">
        <v>0</v>
      </c>
      <c r="E18" s="38">
        <v>1.5</v>
      </c>
      <c r="F18" s="38">
        <f>+E18*60/12</f>
        <v>7.5</v>
      </c>
      <c r="G18" s="38"/>
      <c r="H18" s="48">
        <f>+D18*E18</f>
        <v>0</v>
      </c>
      <c r="I18" s="40"/>
    </row>
    <row r="19" spans="1:9" x14ac:dyDescent="0.25">
      <c r="B19" s="38" t="s">
        <v>7</v>
      </c>
      <c r="C19" s="47">
        <f>+Geräte!Q1</f>
        <v>0</v>
      </c>
      <c r="D19" s="6">
        <v>0</v>
      </c>
      <c r="E19" s="38">
        <v>1.5</v>
      </c>
      <c r="F19" s="38">
        <f>+E19*60/12</f>
        <v>7.5</v>
      </c>
      <c r="G19" s="38"/>
      <c r="H19" s="48">
        <f>+D19*E19</f>
        <v>0</v>
      </c>
      <c r="I19" s="40"/>
    </row>
    <row r="20" spans="1:9" x14ac:dyDescent="0.25">
      <c r="B20" s="38"/>
      <c r="C20" s="49"/>
      <c r="D20" s="49"/>
      <c r="E20" s="38"/>
      <c r="F20" s="38"/>
      <c r="G20" s="38"/>
      <c r="H20" s="50"/>
      <c r="I20" s="40"/>
    </row>
    <row r="21" spans="1:9" x14ac:dyDescent="0.25">
      <c r="B21" s="38" t="s">
        <v>8</v>
      </c>
      <c r="C21" s="47">
        <f>+Geräte!R1</f>
        <v>0</v>
      </c>
      <c r="D21" s="6">
        <v>0</v>
      </c>
      <c r="E21" s="38">
        <v>1</v>
      </c>
      <c r="F21" s="38">
        <f>+E21*60/12</f>
        <v>5</v>
      </c>
      <c r="G21" s="38"/>
      <c r="H21" s="48">
        <f>+D21*E21</f>
        <v>0</v>
      </c>
      <c r="I21" s="40"/>
    </row>
    <row r="22" spans="1:9" x14ac:dyDescent="0.25">
      <c r="B22" s="38" t="s">
        <v>9</v>
      </c>
      <c r="C22" s="47">
        <f>+Geräte!S1</f>
        <v>0</v>
      </c>
      <c r="D22" s="6">
        <v>0</v>
      </c>
      <c r="E22" s="38">
        <v>1.5</v>
      </c>
      <c r="F22" s="38">
        <f>+E22*60/12</f>
        <v>7.5</v>
      </c>
      <c r="G22" s="38"/>
      <c r="H22" s="48">
        <f>+D22*E22</f>
        <v>0</v>
      </c>
      <c r="I22" s="40"/>
    </row>
    <row r="23" spans="1:9" x14ac:dyDescent="0.25">
      <c r="B23" s="38"/>
      <c r="C23" s="49"/>
      <c r="D23" s="49"/>
      <c r="E23" s="38"/>
      <c r="F23" s="38"/>
      <c r="G23" s="38"/>
      <c r="H23" s="50"/>
      <c r="I23" s="40"/>
    </row>
    <row r="24" spans="1:9" x14ac:dyDescent="0.25">
      <c r="B24" s="38" t="s">
        <v>22</v>
      </c>
      <c r="C24" s="47">
        <f>+Geräte!T1</f>
        <v>0</v>
      </c>
      <c r="D24" s="6">
        <v>0</v>
      </c>
      <c r="E24" s="38">
        <v>1</v>
      </c>
      <c r="F24" s="38">
        <f>+E24*60/12</f>
        <v>5</v>
      </c>
      <c r="G24" s="38"/>
      <c r="H24" s="48">
        <f>+D24*E24</f>
        <v>0</v>
      </c>
      <c r="I24" s="40"/>
    </row>
    <row r="25" spans="1:9" x14ac:dyDescent="0.25">
      <c r="B25" s="38" t="s">
        <v>18</v>
      </c>
      <c r="C25" s="47">
        <f>+Geräte!U1</f>
        <v>0</v>
      </c>
      <c r="D25" s="6">
        <v>0</v>
      </c>
      <c r="E25" s="38">
        <v>1</v>
      </c>
      <c r="F25" s="38">
        <f>+E25*60/12</f>
        <v>5</v>
      </c>
      <c r="G25" s="38"/>
      <c r="H25" s="48">
        <f>+D25*E25</f>
        <v>0</v>
      </c>
      <c r="I25" s="40"/>
    </row>
    <row r="26" spans="1:9" x14ac:dyDescent="0.25">
      <c r="B26" s="38" t="s">
        <v>23</v>
      </c>
      <c r="C26" s="47">
        <f>+Geräte!V1</f>
        <v>0</v>
      </c>
      <c r="D26" s="6">
        <v>0</v>
      </c>
      <c r="E26" s="38">
        <v>1</v>
      </c>
      <c r="F26" s="38">
        <f>+E26*60/12</f>
        <v>5</v>
      </c>
      <c r="G26" s="38"/>
      <c r="H26" s="48">
        <f>+D26*E26</f>
        <v>0</v>
      </c>
      <c r="I26" s="40"/>
    </row>
    <row r="27" spans="1:9" x14ac:dyDescent="0.25">
      <c r="B27" s="38"/>
      <c r="C27" s="49"/>
      <c r="D27" s="49"/>
      <c r="E27" s="38"/>
      <c r="F27" s="38"/>
      <c r="G27" s="38"/>
      <c r="H27" s="50"/>
      <c r="I27" s="40"/>
    </row>
    <row r="28" spans="1:9" x14ac:dyDescent="0.25">
      <c r="B28" s="38" t="s">
        <v>19</v>
      </c>
      <c r="C28" s="47">
        <f>+Geräte!W1</f>
        <v>0</v>
      </c>
      <c r="D28" s="6">
        <v>0</v>
      </c>
      <c r="E28" s="38">
        <v>6</v>
      </c>
      <c r="F28" s="38">
        <f>+E28*60/12</f>
        <v>30</v>
      </c>
      <c r="G28" s="38"/>
      <c r="H28" s="48">
        <f>+D28*E28</f>
        <v>0</v>
      </c>
      <c r="I28" s="40"/>
    </row>
    <row r="29" spans="1:9" x14ac:dyDescent="0.25">
      <c r="B29" s="38"/>
      <c r="C29" s="49"/>
      <c r="D29" s="49"/>
      <c r="E29" s="38"/>
      <c r="F29" s="38"/>
      <c r="G29" s="38"/>
      <c r="H29" s="50"/>
      <c r="I29" s="40"/>
    </row>
    <row r="30" spans="1:9" x14ac:dyDescent="0.25">
      <c r="B30" s="38" t="s">
        <v>17</v>
      </c>
      <c r="C30" s="47">
        <f>+Geräte!X1</f>
        <v>0</v>
      </c>
      <c r="D30" s="6">
        <v>0</v>
      </c>
      <c r="E30" s="38">
        <v>1</v>
      </c>
      <c r="F30" s="38">
        <f>+E30*60/12</f>
        <v>5</v>
      </c>
      <c r="G30" s="38"/>
      <c r="H30" s="48">
        <f>+D30*E30</f>
        <v>0</v>
      </c>
      <c r="I30" s="40"/>
    </row>
    <row r="31" spans="1:9" x14ac:dyDescent="0.25">
      <c r="B31" s="38"/>
      <c r="C31" s="52"/>
      <c r="D31" s="52"/>
      <c r="E31" s="38"/>
      <c r="F31" s="38"/>
      <c r="G31" s="38"/>
      <c r="H31" s="53"/>
      <c r="I31" s="40"/>
    </row>
    <row r="32" spans="1:9" ht="21" x14ac:dyDescent="0.35">
      <c r="A32" s="165" t="s">
        <v>141</v>
      </c>
      <c r="B32" s="46" t="s">
        <v>115</v>
      </c>
      <c r="C32" s="54">
        <f>+Geräte!F1</f>
        <v>3</v>
      </c>
      <c r="D32" s="54">
        <f>SUM(D6:D30)</f>
        <v>3</v>
      </c>
      <c r="E32" s="172" t="s">
        <v>156</v>
      </c>
      <c r="F32" s="40"/>
      <c r="G32" s="38"/>
      <c r="H32" s="53"/>
      <c r="I32" s="40"/>
    </row>
    <row r="33" spans="1:9" x14ac:dyDescent="0.25">
      <c r="B33" s="46"/>
      <c r="C33" s="46" t="s">
        <v>132</v>
      </c>
      <c r="D33" s="42">
        <f>+C32-D32</f>
        <v>0</v>
      </c>
      <c r="E33" s="163" t="s">
        <v>154</v>
      </c>
      <c r="F33" s="46"/>
      <c r="G33" s="38"/>
      <c r="H33" s="53"/>
      <c r="I33" s="40"/>
    </row>
    <row r="34" spans="1:9" ht="15.75" thickBot="1" x14ac:dyDescent="0.3">
      <c r="B34" s="38"/>
      <c r="C34" s="38"/>
      <c r="D34" s="38"/>
      <c r="E34" s="38"/>
      <c r="F34" s="38"/>
      <c r="G34" s="38"/>
      <c r="H34" s="50"/>
      <c r="I34" s="40"/>
    </row>
    <row r="35" spans="1:9" ht="21.75" thickBot="1" x14ac:dyDescent="0.4">
      <c r="A35" s="165" t="s">
        <v>142</v>
      </c>
      <c r="B35" s="148" t="s">
        <v>138</v>
      </c>
      <c r="C35" s="144"/>
      <c r="D35" s="149"/>
      <c r="E35" s="149"/>
      <c r="F35" s="150"/>
      <c r="G35" s="151"/>
      <c r="H35" s="152">
        <f>SUM(H6:H30)</f>
        <v>3.5</v>
      </c>
      <c r="I35" s="153" t="s">
        <v>34</v>
      </c>
    </row>
    <row r="36" spans="1:9" x14ac:dyDescent="0.25">
      <c r="A36" s="156" t="s">
        <v>149</v>
      </c>
      <c r="B36" s="46"/>
      <c r="C36" s="46"/>
      <c r="D36" s="38"/>
      <c r="E36" s="38"/>
      <c r="F36" s="55"/>
      <c r="G36" s="46"/>
      <c r="H36" s="55"/>
      <c r="I36" s="56"/>
    </row>
    <row r="37" spans="1:9" x14ac:dyDescent="0.25">
      <c r="B37" s="46" t="s">
        <v>54</v>
      </c>
      <c r="C37" s="46"/>
      <c r="D37" s="44" t="s">
        <v>51</v>
      </c>
      <c r="E37" s="42"/>
      <c r="F37" s="44" t="s">
        <v>75</v>
      </c>
      <c r="G37" s="38"/>
      <c r="H37" s="44" t="s">
        <v>74</v>
      </c>
      <c r="I37" s="56"/>
    </row>
    <row r="38" spans="1:9" x14ac:dyDescent="0.25">
      <c r="B38" s="57" t="s">
        <v>27</v>
      </c>
      <c r="C38" s="57"/>
      <c r="D38" s="38">
        <v>180</v>
      </c>
      <c r="E38" s="50" t="s">
        <v>16</v>
      </c>
      <c r="F38" s="58">
        <f t="shared" ref="F38:F43" si="0">+H38/12</f>
        <v>52.5</v>
      </c>
      <c r="G38" s="38"/>
      <c r="H38" s="59">
        <f t="shared" ref="H38:H43" si="1">+$H$35*D38</f>
        <v>630</v>
      </c>
      <c r="I38" s="60" t="s">
        <v>76</v>
      </c>
    </row>
    <row r="39" spans="1:9" x14ac:dyDescent="0.25">
      <c r="B39" s="57" t="s">
        <v>28</v>
      </c>
      <c r="C39" s="57"/>
      <c r="D39" s="38">
        <v>120</v>
      </c>
      <c r="E39" s="50" t="s">
        <v>16</v>
      </c>
      <c r="F39" s="58">
        <f t="shared" si="0"/>
        <v>35</v>
      </c>
      <c r="G39" s="38"/>
      <c r="H39" s="59">
        <f t="shared" si="1"/>
        <v>420</v>
      </c>
      <c r="I39" s="60" t="s">
        <v>77</v>
      </c>
    </row>
    <row r="40" spans="1:9" x14ac:dyDescent="0.25">
      <c r="B40" s="57" t="s">
        <v>29</v>
      </c>
      <c r="C40" s="57"/>
      <c r="D40" s="38">
        <v>100</v>
      </c>
      <c r="E40" s="50" t="s">
        <v>16</v>
      </c>
      <c r="F40" s="58">
        <f t="shared" si="0"/>
        <v>29.166666666666668</v>
      </c>
      <c r="G40" s="38"/>
      <c r="H40" s="59">
        <f t="shared" si="1"/>
        <v>350</v>
      </c>
      <c r="I40" s="60" t="s">
        <v>78</v>
      </c>
    </row>
    <row r="41" spans="1:9" x14ac:dyDescent="0.25">
      <c r="B41" s="157" t="s">
        <v>30</v>
      </c>
      <c r="C41" s="157"/>
      <c r="D41" s="158">
        <v>80</v>
      </c>
      <c r="E41" s="159" t="s">
        <v>16</v>
      </c>
      <c r="F41" s="160">
        <f t="shared" si="0"/>
        <v>23.333333333333332</v>
      </c>
      <c r="G41" s="158"/>
      <c r="H41" s="161">
        <f t="shared" si="1"/>
        <v>280</v>
      </c>
      <c r="I41" s="60" t="s">
        <v>79</v>
      </c>
    </row>
    <row r="42" spans="1:9" x14ac:dyDescent="0.25">
      <c r="B42" s="167" t="s">
        <v>31</v>
      </c>
      <c r="C42" s="167"/>
      <c r="D42" s="168">
        <v>60</v>
      </c>
      <c r="E42" s="169" t="s">
        <v>16</v>
      </c>
      <c r="F42" s="170">
        <f t="shared" si="0"/>
        <v>17.5</v>
      </c>
      <c r="G42" s="168"/>
      <c r="H42" s="171">
        <f t="shared" si="1"/>
        <v>210</v>
      </c>
      <c r="I42" s="60" t="s">
        <v>80</v>
      </c>
    </row>
    <row r="43" spans="1:9" x14ac:dyDescent="0.25">
      <c r="B43" s="57" t="s">
        <v>32</v>
      </c>
      <c r="C43" s="57"/>
      <c r="D43" s="38">
        <v>50</v>
      </c>
      <c r="E43" s="50" t="s">
        <v>16</v>
      </c>
      <c r="F43" s="58">
        <f t="shared" si="0"/>
        <v>14.583333333333334</v>
      </c>
      <c r="G43" s="38"/>
      <c r="H43" s="59">
        <f t="shared" si="1"/>
        <v>175</v>
      </c>
      <c r="I43" s="61" t="s">
        <v>81</v>
      </c>
    </row>
    <row r="44" spans="1:9" ht="15.75" thickBot="1" x14ac:dyDescent="0.3">
      <c r="B44" s="57"/>
      <c r="C44" s="57"/>
      <c r="D44" s="38"/>
      <c r="E44" s="50"/>
      <c r="F44" s="62"/>
      <c r="G44" s="38"/>
      <c r="H44" s="63"/>
      <c r="I44" s="64"/>
    </row>
    <row r="45" spans="1:9" ht="21.75" thickBot="1" x14ac:dyDescent="0.4">
      <c r="A45" s="165" t="s">
        <v>143</v>
      </c>
      <c r="B45" s="137" t="s">
        <v>157</v>
      </c>
      <c r="C45" s="138"/>
      <c r="D45" s="139"/>
      <c r="E45" s="140"/>
      <c r="F45" s="108">
        <v>80</v>
      </c>
      <c r="G45" s="141" t="s">
        <v>127</v>
      </c>
      <c r="H45" s="102" t="s">
        <v>79</v>
      </c>
      <c r="I45" s="40"/>
    </row>
    <row r="46" spans="1:9" x14ac:dyDescent="0.25">
      <c r="B46" s="65" t="s">
        <v>86</v>
      </c>
      <c r="C46" s="65"/>
      <c r="D46" s="66"/>
      <c r="E46" s="40"/>
      <c r="F46" s="63"/>
      <c r="G46" s="66"/>
      <c r="H46" s="67">
        <f>+H48/F45/12*G79</f>
        <v>2.916666666666667</v>
      </c>
      <c r="I46" s="68" t="s">
        <v>34</v>
      </c>
    </row>
    <row r="47" spans="1:9" ht="15.75" thickBot="1" x14ac:dyDescent="0.3">
      <c r="B47" s="57"/>
      <c r="C47" s="57"/>
      <c r="D47" s="38"/>
      <c r="E47" s="38"/>
      <c r="F47" s="69"/>
      <c r="G47" s="38"/>
      <c r="H47" s="69"/>
      <c r="I47" s="40"/>
    </row>
    <row r="48" spans="1:9" ht="15.75" thickBot="1" x14ac:dyDescent="0.3">
      <c r="B48" s="70" t="s">
        <v>128</v>
      </c>
      <c r="C48" s="70"/>
      <c r="D48" s="71"/>
      <c r="E48" s="71"/>
      <c r="F48" s="72"/>
      <c r="G48" s="71"/>
      <c r="H48" s="73">
        <f>+H35*F45</f>
        <v>280</v>
      </c>
      <c r="I48" s="74" t="s">
        <v>16</v>
      </c>
    </row>
    <row r="49" spans="1:9" ht="15.75" thickBot="1" x14ac:dyDescent="0.3">
      <c r="B49" s="75"/>
      <c r="C49" s="75"/>
      <c r="D49" s="66"/>
      <c r="E49" s="66"/>
      <c r="F49" s="63"/>
      <c r="G49" s="66"/>
      <c r="H49" s="63"/>
      <c r="I49" s="40"/>
    </row>
    <row r="50" spans="1:9" ht="21.75" thickBot="1" x14ac:dyDescent="0.4">
      <c r="A50" s="165" t="s">
        <v>144</v>
      </c>
      <c r="B50" s="142" t="s">
        <v>162</v>
      </c>
      <c r="C50" s="143"/>
      <c r="D50" s="144"/>
      <c r="E50" s="144"/>
      <c r="F50" s="145"/>
      <c r="G50" s="144"/>
      <c r="H50" s="147">
        <f>+Empfehlungen!D15</f>
        <v>10</v>
      </c>
      <c r="I50" s="146" t="s">
        <v>53</v>
      </c>
    </row>
    <row r="51" spans="1:9" ht="15.75" thickBot="1" x14ac:dyDescent="0.3">
      <c r="B51" s="76"/>
      <c r="C51" s="76"/>
      <c r="D51" s="71"/>
      <c r="E51" s="71"/>
      <c r="F51" s="72"/>
      <c r="G51" s="71"/>
      <c r="H51" s="110"/>
      <c r="I51" s="111"/>
    </row>
    <row r="52" spans="1:9" ht="15.75" thickBot="1" x14ac:dyDescent="0.3">
      <c r="B52" s="65" t="s">
        <v>119</v>
      </c>
      <c r="C52" s="76"/>
      <c r="D52" s="71" t="s">
        <v>117</v>
      </c>
      <c r="E52" s="77">
        <f>+H2</f>
        <v>43151</v>
      </c>
      <c r="F52" s="72"/>
      <c r="G52" s="71"/>
      <c r="H52" s="112">
        <f>+F45-(+F45/100*H50)</f>
        <v>72</v>
      </c>
      <c r="I52" s="113" t="s">
        <v>16</v>
      </c>
    </row>
    <row r="53" spans="1:9" x14ac:dyDescent="0.25">
      <c r="B53" s="79"/>
      <c r="C53" s="79"/>
      <c r="D53" s="79"/>
      <c r="E53" s="79"/>
      <c r="F53" s="79"/>
      <c r="G53" s="79"/>
      <c r="H53" s="79"/>
      <c r="I53" s="80"/>
    </row>
    <row r="54" spans="1:9" x14ac:dyDescent="0.25">
      <c r="B54" s="81" t="s">
        <v>118</v>
      </c>
      <c r="C54" s="81"/>
      <c r="D54" s="79"/>
      <c r="E54" s="79"/>
      <c r="F54" s="79"/>
      <c r="G54" s="79"/>
      <c r="H54" s="79"/>
      <c r="I54" s="80"/>
    </row>
    <row r="55" spans="1:9" x14ac:dyDescent="0.25">
      <c r="B55" s="79" t="s">
        <v>11</v>
      </c>
      <c r="C55" s="79"/>
      <c r="D55" s="8">
        <v>0</v>
      </c>
      <c r="E55" s="79">
        <v>100</v>
      </c>
      <c r="F55" s="79" t="s">
        <v>16</v>
      </c>
      <c r="G55" s="79" t="s">
        <v>12</v>
      </c>
      <c r="H55" s="82">
        <f>+E55*D55</f>
        <v>0</v>
      </c>
      <c r="I55" s="83"/>
    </row>
    <row r="56" spans="1:9" x14ac:dyDescent="0.25">
      <c r="B56" s="79" t="s">
        <v>13</v>
      </c>
      <c r="C56" s="79"/>
      <c r="D56" s="8">
        <v>0</v>
      </c>
      <c r="E56" s="79">
        <v>200</v>
      </c>
      <c r="F56" s="79" t="s">
        <v>16</v>
      </c>
      <c r="G56" s="79" t="s">
        <v>12</v>
      </c>
      <c r="H56" s="82">
        <f t="shared" ref="H56:H58" si="2">+E56*D56</f>
        <v>0</v>
      </c>
      <c r="I56" s="83"/>
    </row>
    <row r="57" spans="1:9" x14ac:dyDescent="0.25">
      <c r="B57" s="79" t="s">
        <v>14</v>
      </c>
      <c r="C57" s="79"/>
      <c r="D57" s="8">
        <v>0</v>
      </c>
      <c r="E57" s="79">
        <v>300</v>
      </c>
      <c r="F57" s="79" t="s">
        <v>16</v>
      </c>
      <c r="G57" s="79" t="s">
        <v>12</v>
      </c>
      <c r="H57" s="82">
        <f t="shared" si="2"/>
        <v>0</v>
      </c>
      <c r="I57" s="83"/>
    </row>
    <row r="58" spans="1:9" ht="15.75" thickBot="1" x14ac:dyDescent="0.3">
      <c r="B58" s="79" t="s">
        <v>15</v>
      </c>
      <c r="C58" s="79"/>
      <c r="D58" s="8">
        <v>0</v>
      </c>
      <c r="E58" s="79">
        <v>500</v>
      </c>
      <c r="F58" s="79" t="s">
        <v>16</v>
      </c>
      <c r="G58" s="79" t="s">
        <v>12</v>
      </c>
      <c r="H58" s="82">
        <f t="shared" si="2"/>
        <v>0</v>
      </c>
      <c r="I58" s="83"/>
    </row>
    <row r="59" spans="1:9" ht="15.75" thickBot="1" x14ac:dyDescent="0.3">
      <c r="B59" s="81" t="s">
        <v>39</v>
      </c>
      <c r="C59" s="81"/>
      <c r="D59" s="84"/>
      <c r="E59" s="81"/>
      <c r="F59" s="81"/>
      <c r="G59" s="81"/>
      <c r="H59" s="85">
        <f>SUM(H55:H58)</f>
        <v>0</v>
      </c>
      <c r="I59" s="86" t="s">
        <v>37</v>
      </c>
    </row>
    <row r="60" spans="1:9" x14ac:dyDescent="0.25">
      <c r="B60" s="80"/>
      <c r="C60" s="80"/>
      <c r="D60" s="80"/>
      <c r="E60" s="80"/>
      <c r="F60" s="80"/>
      <c r="G60" s="80"/>
      <c r="H60" s="80"/>
      <c r="I60" s="83"/>
    </row>
    <row r="61" spans="1:9" x14ac:dyDescent="0.25">
      <c r="B61" s="87" t="s">
        <v>24</v>
      </c>
      <c r="C61" s="87"/>
      <c r="D61" s="80"/>
      <c r="E61" s="80"/>
      <c r="F61" s="80"/>
      <c r="G61" s="80"/>
      <c r="H61" s="80"/>
      <c r="I61" s="80"/>
    </row>
    <row r="62" spans="1:9" x14ac:dyDescent="0.25">
      <c r="B62" s="79" t="s">
        <v>25</v>
      </c>
      <c r="C62" s="79"/>
      <c r="D62" s="8">
        <v>0</v>
      </c>
      <c r="E62" s="79">
        <v>50</v>
      </c>
      <c r="F62" s="79" t="s">
        <v>16</v>
      </c>
      <c r="G62" s="79" t="s">
        <v>12</v>
      </c>
      <c r="H62" s="82">
        <f>+E62*D62</f>
        <v>0</v>
      </c>
      <c r="I62" s="83"/>
    </row>
    <row r="63" spans="1:9" ht="15.75" thickBot="1" x14ac:dyDescent="0.3">
      <c r="B63" s="79" t="s">
        <v>26</v>
      </c>
      <c r="C63" s="79"/>
      <c r="D63" s="8">
        <v>0</v>
      </c>
      <c r="E63" s="79">
        <v>70</v>
      </c>
      <c r="F63" s="79" t="s">
        <v>16</v>
      </c>
      <c r="G63" s="79" t="s">
        <v>12</v>
      </c>
      <c r="H63" s="82">
        <f>+E63*D63</f>
        <v>0</v>
      </c>
      <c r="I63" s="83"/>
    </row>
    <row r="64" spans="1:9" ht="15.75" thickBot="1" x14ac:dyDescent="0.3">
      <c r="B64" s="81" t="s">
        <v>40</v>
      </c>
      <c r="C64" s="81"/>
      <c r="D64" s="84"/>
      <c r="E64" s="81"/>
      <c r="F64" s="81"/>
      <c r="G64" s="81"/>
      <c r="H64" s="85">
        <f>SUM(H62:H63)</f>
        <v>0</v>
      </c>
      <c r="I64" s="86" t="s">
        <v>37</v>
      </c>
    </row>
    <row r="65" spans="1:9" x14ac:dyDescent="0.25">
      <c r="B65" s="80"/>
      <c r="C65" s="80"/>
      <c r="D65" s="80"/>
      <c r="E65" s="80"/>
      <c r="F65" s="80"/>
      <c r="G65" s="80"/>
      <c r="H65" s="80"/>
      <c r="I65" s="83"/>
    </row>
    <row r="66" spans="1:9" x14ac:dyDescent="0.25">
      <c r="B66" s="87" t="s">
        <v>55</v>
      </c>
      <c r="C66" s="87"/>
      <c r="D66" s="80"/>
      <c r="E66" s="80"/>
      <c r="F66" s="80"/>
      <c r="G66" s="80"/>
      <c r="H66" s="80"/>
      <c r="I66" s="83"/>
    </row>
    <row r="67" spans="1:9" x14ac:dyDescent="0.25">
      <c r="B67" s="88" t="s">
        <v>56</v>
      </c>
      <c r="C67" s="88"/>
      <c r="D67" s="8">
        <v>0</v>
      </c>
      <c r="E67" s="80">
        <v>30</v>
      </c>
      <c r="F67" s="80" t="s">
        <v>16</v>
      </c>
      <c r="G67" s="80" t="s">
        <v>12</v>
      </c>
      <c r="H67" s="82">
        <f>+E67*D67</f>
        <v>0</v>
      </c>
      <c r="I67" s="86" t="s">
        <v>37</v>
      </c>
    </row>
    <row r="68" spans="1:9" ht="15.75" thickBot="1" x14ac:dyDescent="0.3">
      <c r="B68" s="88" t="s">
        <v>57</v>
      </c>
      <c r="C68" s="88"/>
      <c r="D68" s="8">
        <v>0</v>
      </c>
      <c r="E68" s="80">
        <v>20</v>
      </c>
      <c r="F68" s="80" t="s">
        <v>16</v>
      </c>
      <c r="G68" s="80" t="s">
        <v>12</v>
      </c>
      <c r="H68" s="89">
        <f>+D68*E68</f>
        <v>0</v>
      </c>
      <c r="I68" s="86"/>
    </row>
    <row r="69" spans="1:9" ht="15.75" thickBot="1" x14ac:dyDescent="0.3">
      <c r="B69" s="87" t="s">
        <v>58</v>
      </c>
      <c r="C69" s="87"/>
      <c r="D69" s="90"/>
      <c r="E69" s="80"/>
      <c r="F69" s="80"/>
      <c r="G69" s="80"/>
      <c r="H69" s="85">
        <f>SUM(H67:H68)</f>
        <v>0</v>
      </c>
      <c r="I69" s="86"/>
    </row>
    <row r="70" spans="1:9" x14ac:dyDescent="0.25">
      <c r="B70" s="87"/>
      <c r="C70" s="87"/>
      <c r="D70" s="90"/>
      <c r="E70" s="80"/>
      <c r="F70" s="80"/>
      <c r="G70" s="80"/>
      <c r="H70" s="91"/>
      <c r="I70" s="86"/>
    </row>
    <row r="71" spans="1:9" x14ac:dyDescent="0.25">
      <c r="B71" s="87" t="s">
        <v>122</v>
      </c>
      <c r="C71" s="87"/>
      <c r="D71" s="90"/>
      <c r="E71" s="80"/>
      <c r="F71" s="80"/>
      <c r="G71" s="80"/>
      <c r="H71" s="91"/>
      <c r="I71" s="86"/>
    </row>
    <row r="72" spans="1:9" x14ac:dyDescent="0.25">
      <c r="B72" s="88" t="s">
        <v>124</v>
      </c>
      <c r="C72" s="88"/>
      <c r="D72" s="8">
        <v>0</v>
      </c>
      <c r="E72" s="80">
        <v>30</v>
      </c>
      <c r="F72" s="80" t="s">
        <v>16</v>
      </c>
      <c r="G72" s="80" t="s">
        <v>12</v>
      </c>
      <c r="H72" s="82">
        <f>+E72*D72</f>
        <v>0</v>
      </c>
      <c r="I72" s="86" t="s">
        <v>37</v>
      </c>
    </row>
    <row r="73" spans="1:9" ht="15.75" thickBot="1" x14ac:dyDescent="0.3">
      <c r="B73" s="88" t="s">
        <v>125</v>
      </c>
      <c r="C73" s="88"/>
      <c r="D73" s="8">
        <v>0</v>
      </c>
      <c r="E73" s="80">
        <v>20</v>
      </c>
      <c r="F73" s="80" t="s">
        <v>16</v>
      </c>
      <c r="G73" s="80" t="s">
        <v>12</v>
      </c>
      <c r="H73" s="89">
        <f>+D73*E73</f>
        <v>0</v>
      </c>
      <c r="I73" s="86"/>
    </row>
    <row r="74" spans="1:9" ht="15.75" thickBot="1" x14ac:dyDescent="0.3">
      <c r="B74" s="87" t="s">
        <v>123</v>
      </c>
      <c r="C74" s="87"/>
      <c r="D74" s="90"/>
      <c r="E74" s="80"/>
      <c r="F74" s="80"/>
      <c r="G74" s="80"/>
      <c r="H74" s="85">
        <f>SUM(H72:H73)</f>
        <v>0</v>
      </c>
      <c r="I74" s="86"/>
    </row>
    <row r="75" spans="1:9" ht="15.75" thickBot="1" x14ac:dyDescent="0.3">
      <c r="B75" s="87"/>
      <c r="C75" s="87"/>
      <c r="D75" s="90"/>
      <c r="E75" s="80"/>
      <c r="F75" s="80"/>
      <c r="G75" s="80"/>
      <c r="H75" s="91"/>
      <c r="I75" s="86"/>
    </row>
    <row r="76" spans="1:9" ht="15.75" thickBot="1" x14ac:dyDescent="0.3">
      <c r="B76" s="87" t="s">
        <v>83</v>
      </c>
      <c r="C76" s="87"/>
      <c r="D76" s="90"/>
      <c r="E76" s="80"/>
      <c r="F76" s="80"/>
      <c r="G76" s="80"/>
      <c r="H76" s="92">
        <f>+H69+H64+H59+H74</f>
        <v>0</v>
      </c>
      <c r="I76" s="93" t="s">
        <v>16</v>
      </c>
    </row>
    <row r="77" spans="1:9" ht="15.75" thickBot="1" x14ac:dyDescent="0.3">
      <c r="B77" s="78"/>
      <c r="C77" s="78"/>
      <c r="D77" s="78"/>
      <c r="E77" s="78"/>
      <c r="F77" s="78"/>
      <c r="G77" s="78"/>
      <c r="H77" s="78"/>
      <c r="I77" s="78"/>
    </row>
    <row r="78" spans="1:9" ht="21.75" thickBot="1" x14ac:dyDescent="0.4">
      <c r="A78" s="156" t="s">
        <v>145</v>
      </c>
      <c r="B78" s="94" t="s">
        <v>158</v>
      </c>
      <c r="C78" s="95"/>
      <c r="D78" s="95"/>
      <c r="E78" s="95"/>
      <c r="F78" s="95"/>
      <c r="G78" s="95"/>
      <c r="H78" s="96">
        <f>(+H48+H76)/12*G79</f>
        <v>233.33333333333331</v>
      </c>
      <c r="I78" s="97" t="s">
        <v>16</v>
      </c>
    </row>
    <row r="79" spans="1:9" x14ac:dyDescent="0.25">
      <c r="B79" s="78" t="s">
        <v>65</v>
      </c>
      <c r="C79" s="78"/>
      <c r="D79" s="78"/>
      <c r="E79" s="78"/>
      <c r="F79" s="78"/>
      <c r="G79" s="78">
        <v>10</v>
      </c>
      <c r="H79" s="78" t="s">
        <v>135</v>
      </c>
      <c r="I79" s="78"/>
    </row>
    <row r="80" spans="1:9" ht="15.75" thickBot="1" x14ac:dyDescent="0.3">
      <c r="B80" s="78" t="s">
        <v>134</v>
      </c>
      <c r="C80" s="78"/>
      <c r="D80" s="78"/>
      <c r="E80" s="78"/>
      <c r="F80" s="78"/>
      <c r="G80" s="109">
        <f>+H46</f>
        <v>2.916666666666667</v>
      </c>
      <c r="H80" s="78" t="s">
        <v>34</v>
      </c>
      <c r="I80" s="78"/>
    </row>
    <row r="81" spans="1:9" ht="21.75" thickBot="1" x14ac:dyDescent="0.4">
      <c r="A81" s="156" t="s">
        <v>146</v>
      </c>
      <c r="B81" s="94" t="s">
        <v>159</v>
      </c>
      <c r="C81" s="95"/>
      <c r="D81" s="98"/>
      <c r="E81" s="98"/>
      <c r="F81" s="98"/>
      <c r="G81" s="98"/>
      <c r="H81" s="96">
        <f>+H48+H59+H64+H69</f>
        <v>280</v>
      </c>
      <c r="I81" s="99" t="s">
        <v>16</v>
      </c>
    </row>
    <row r="82" spans="1:9" x14ac:dyDescent="0.25">
      <c r="B82" s="78" t="s">
        <v>85</v>
      </c>
      <c r="C82" s="78"/>
      <c r="D82" s="78"/>
      <c r="E82" s="78"/>
      <c r="F82" s="78"/>
      <c r="G82" s="78"/>
      <c r="H82" s="78"/>
      <c r="I82" s="78"/>
    </row>
    <row r="83" spans="1:9" x14ac:dyDescent="0.25">
      <c r="B83" s="78"/>
      <c r="C83" s="78"/>
      <c r="D83" s="78"/>
      <c r="E83" s="78"/>
      <c r="F83" s="78"/>
      <c r="G83" s="78"/>
      <c r="H83" s="78"/>
      <c r="I83" s="78"/>
    </row>
    <row r="84" spans="1:9" ht="26.25" x14ac:dyDescent="0.4">
      <c r="A84" s="156" t="s">
        <v>147</v>
      </c>
      <c r="B84" s="154" t="s">
        <v>137</v>
      </c>
      <c r="C84" s="78"/>
      <c r="D84" s="101" t="s">
        <v>68</v>
      </c>
      <c r="E84" s="78"/>
      <c r="F84" s="78"/>
      <c r="G84" s="78"/>
      <c r="H84" s="78"/>
      <c r="I84" s="78"/>
    </row>
    <row r="85" spans="1:9" ht="26.25" x14ac:dyDescent="0.4">
      <c r="B85" s="78"/>
      <c r="C85" s="78"/>
      <c r="D85" s="101" t="s">
        <v>68</v>
      </c>
      <c r="E85" s="78"/>
      <c r="F85" s="78"/>
      <c r="G85" s="78"/>
      <c r="H85" s="78"/>
      <c r="I85" s="78"/>
    </row>
    <row r="86" spans="1:9" ht="26.25" x14ac:dyDescent="0.4">
      <c r="B86" s="78"/>
      <c r="C86" s="78"/>
      <c r="D86" s="101" t="s">
        <v>68</v>
      </c>
      <c r="E86" s="78"/>
      <c r="F86" s="78"/>
      <c r="G86" s="78"/>
      <c r="H86" s="78"/>
      <c r="I86" s="78"/>
    </row>
    <row r="87" spans="1:9" ht="26.25" x14ac:dyDescent="0.4">
      <c r="B87" s="100" t="s">
        <v>67</v>
      </c>
      <c r="C87" s="100"/>
      <c r="D87" s="101" t="s">
        <v>68</v>
      </c>
      <c r="E87" s="78" t="s">
        <v>69</v>
      </c>
      <c r="F87" s="78"/>
      <c r="G87" s="78"/>
      <c r="H87" s="78"/>
      <c r="I87" s="78"/>
    </row>
    <row r="88" spans="1:9" ht="26.25" x14ac:dyDescent="0.4">
      <c r="B88" s="78"/>
      <c r="C88" s="78"/>
      <c r="D88" s="101" t="s">
        <v>68</v>
      </c>
      <c r="E88" s="78" t="s">
        <v>82</v>
      </c>
      <c r="F88" s="78"/>
      <c r="G88" s="78"/>
      <c r="H88" s="78"/>
      <c r="I88" s="78"/>
    </row>
    <row r="89" spans="1:9" ht="26.25" x14ac:dyDescent="0.4">
      <c r="B89" s="78"/>
      <c r="C89" s="78"/>
      <c r="D89" s="101" t="s">
        <v>68</v>
      </c>
      <c r="E89" s="78" t="s">
        <v>70</v>
      </c>
      <c r="F89" s="78"/>
      <c r="G89" s="78"/>
      <c r="H89" s="78"/>
      <c r="I89" s="78"/>
    </row>
    <row r="90" spans="1:9" x14ac:dyDescent="0.25">
      <c r="B90" s="78"/>
      <c r="C90" s="78"/>
      <c r="D90" s="78"/>
      <c r="E90" s="78"/>
      <c r="F90" s="78"/>
      <c r="G90" s="78"/>
      <c r="H90" s="78"/>
      <c r="I90" s="78"/>
    </row>
    <row r="91" spans="1:9" x14ac:dyDescent="0.25">
      <c r="B91" s="78" t="s">
        <v>71</v>
      </c>
      <c r="C91" s="78"/>
      <c r="D91" s="78"/>
      <c r="E91" s="78"/>
      <c r="F91" s="78"/>
      <c r="G91" s="78"/>
      <c r="H91" s="78"/>
      <c r="I91" s="78"/>
    </row>
    <row r="92" spans="1:9" x14ac:dyDescent="0.25">
      <c r="B92" s="78"/>
      <c r="C92" s="78"/>
      <c r="D92" s="78"/>
      <c r="E92" s="78"/>
      <c r="F92" s="78"/>
      <c r="G92" s="78"/>
      <c r="H92" s="78"/>
      <c r="I92" s="78"/>
    </row>
    <row r="93" spans="1:9" x14ac:dyDescent="0.25">
      <c r="B93" s="78" t="s">
        <v>73</v>
      </c>
      <c r="C93" s="78"/>
      <c r="D93" s="78"/>
      <c r="E93" s="78" t="s">
        <v>62</v>
      </c>
      <c r="F93" s="78"/>
      <c r="G93" s="78"/>
      <c r="H93" s="78"/>
      <c r="I93" s="78"/>
    </row>
    <row r="94" spans="1:9" x14ac:dyDescent="0.25">
      <c r="B94" s="78"/>
      <c r="C94" s="78"/>
      <c r="D94" s="78"/>
      <c r="E94" s="78"/>
      <c r="F94" s="78"/>
      <c r="G94" s="78"/>
      <c r="H94" s="78"/>
      <c r="I94" s="78"/>
    </row>
    <row r="95" spans="1:9" x14ac:dyDescent="0.25">
      <c r="B95" s="78"/>
      <c r="C95" s="78"/>
      <c r="D95" s="78"/>
      <c r="E95" s="78"/>
      <c r="F95" s="78"/>
      <c r="G95" s="78"/>
      <c r="H95" s="78"/>
      <c r="I95" s="78"/>
    </row>
    <row r="96" spans="1:9" x14ac:dyDescent="0.25">
      <c r="B96" s="78"/>
      <c r="C96" s="78"/>
      <c r="D96" s="78"/>
      <c r="E96" s="78"/>
      <c r="F96" s="78"/>
      <c r="G96" s="78"/>
      <c r="H96" s="78"/>
      <c r="I96" s="78"/>
    </row>
    <row r="97" spans="2:9" x14ac:dyDescent="0.25">
      <c r="B97" s="78" t="s">
        <v>72</v>
      </c>
      <c r="C97" s="78"/>
      <c r="D97" s="78"/>
      <c r="E97" s="78" t="s">
        <v>72</v>
      </c>
      <c r="F97" s="78"/>
      <c r="G97" s="78"/>
      <c r="H97" s="78"/>
      <c r="I97" s="78"/>
    </row>
    <row r="98" spans="2:9" x14ac:dyDescent="0.25">
      <c r="B98" s="78"/>
      <c r="C98" s="78"/>
      <c r="D98" s="78"/>
      <c r="E98" s="78"/>
      <c r="F98" s="78"/>
      <c r="G98" s="78"/>
      <c r="H98" s="78"/>
      <c r="I98" s="78"/>
    </row>
  </sheetData>
  <pageMargins left="0.25" right="0.25" top="0.75" bottom="0.75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2"/>
  <sheetViews>
    <sheetView workbookViewId="0">
      <selection activeCell="H6" sqref="H6"/>
    </sheetView>
  </sheetViews>
  <sheetFormatPr baseColWidth="10" defaultRowHeight="15" x14ac:dyDescent="0.25"/>
  <cols>
    <col min="2" max="2" width="46" customWidth="1"/>
    <col min="3" max="3" width="13.7109375" bestFit="1" customWidth="1"/>
    <col min="4" max="4" width="14.28515625" bestFit="1" customWidth="1"/>
    <col min="5" max="5" width="14.28515625" customWidth="1"/>
    <col min="7" max="8" width="16.85546875" bestFit="1" customWidth="1"/>
  </cols>
  <sheetData>
    <row r="1" spans="1:8" ht="23.25" x14ac:dyDescent="0.35">
      <c r="A1" s="2" t="s">
        <v>61</v>
      </c>
      <c r="C1" t="s">
        <v>62</v>
      </c>
      <c r="D1" s="2" t="str">
        <f>+Berechnung!H1</f>
        <v>2018-xxx</v>
      </c>
      <c r="E1" s="2"/>
      <c r="G1" t="s">
        <v>63</v>
      </c>
      <c r="H1" s="5">
        <f>+Berechnung!H2</f>
        <v>43151</v>
      </c>
    </row>
    <row r="2" spans="1:8" ht="24" thickBot="1" x14ac:dyDescent="0.4">
      <c r="A2" s="2"/>
      <c r="G2" s="4"/>
    </row>
    <row r="3" spans="1:8" x14ac:dyDescent="0.25">
      <c r="A3" s="12"/>
      <c r="B3" s="13"/>
      <c r="C3" s="30" t="s">
        <v>59</v>
      </c>
      <c r="D3" s="30"/>
      <c r="E3" s="30" t="s">
        <v>59</v>
      </c>
      <c r="F3" s="31" t="s">
        <v>60</v>
      </c>
      <c r="G3" s="105" t="s">
        <v>131</v>
      </c>
      <c r="H3" s="107" t="s">
        <v>129</v>
      </c>
    </row>
    <row r="4" spans="1:8" ht="15.75" thickBot="1" x14ac:dyDescent="0.3">
      <c r="A4" s="32" t="s">
        <v>33</v>
      </c>
      <c r="B4" s="33" t="s">
        <v>36</v>
      </c>
      <c r="C4" s="34" t="s">
        <v>34</v>
      </c>
      <c r="D4" s="34" t="s">
        <v>35</v>
      </c>
      <c r="E4" s="34" t="s">
        <v>126</v>
      </c>
      <c r="F4" s="35" t="s">
        <v>126</v>
      </c>
      <c r="G4" s="106" t="s">
        <v>126</v>
      </c>
      <c r="H4" s="104" t="s">
        <v>130</v>
      </c>
    </row>
    <row r="5" spans="1:8" x14ac:dyDescent="0.25">
      <c r="A5" s="11"/>
      <c r="B5" s="11"/>
      <c r="C5" s="11"/>
      <c r="D5" s="11"/>
      <c r="E5" s="11"/>
      <c r="F5" s="11"/>
      <c r="G5" s="11"/>
      <c r="H5" s="11"/>
    </row>
    <row r="6" spans="1:8" x14ac:dyDescent="0.25">
      <c r="A6" s="29">
        <v>43149</v>
      </c>
      <c r="B6" s="9" t="s">
        <v>160</v>
      </c>
      <c r="C6" s="9">
        <v>29</v>
      </c>
      <c r="D6" s="9">
        <v>36</v>
      </c>
      <c r="E6" s="9"/>
      <c r="F6" s="9"/>
      <c r="G6" s="9"/>
      <c r="H6" s="9"/>
    </row>
    <row r="7" spans="1:8" x14ac:dyDescent="0.25">
      <c r="A7" s="29"/>
      <c r="B7" s="9"/>
      <c r="C7" s="9"/>
      <c r="D7" s="9"/>
      <c r="E7" s="173"/>
      <c r="F7" s="9"/>
      <c r="G7" s="9"/>
      <c r="H7" s="9"/>
    </row>
    <row r="8" spans="1:8" x14ac:dyDescent="0.25">
      <c r="A8" s="29"/>
      <c r="B8" s="9"/>
      <c r="C8" s="9"/>
      <c r="D8" s="9"/>
      <c r="E8" s="9"/>
      <c r="F8" s="9"/>
      <c r="G8" s="9"/>
      <c r="H8" s="9"/>
    </row>
    <row r="9" spans="1:8" x14ac:dyDescent="0.25">
      <c r="A9" s="29"/>
      <c r="B9" s="9"/>
      <c r="C9" s="9"/>
      <c r="D9" s="9"/>
      <c r="E9" s="9"/>
      <c r="F9" s="9"/>
      <c r="G9" s="9"/>
      <c r="H9" s="9"/>
    </row>
    <row r="10" spans="1:8" x14ac:dyDescent="0.25">
      <c r="A10" s="9"/>
      <c r="B10" s="9"/>
      <c r="C10" s="9"/>
      <c r="D10" s="9"/>
      <c r="E10" s="9"/>
      <c r="F10" s="9"/>
      <c r="G10" s="9"/>
      <c r="H10" s="9"/>
    </row>
    <row r="11" spans="1:8" x14ac:dyDescent="0.25">
      <c r="A11" s="9"/>
      <c r="B11" s="9"/>
      <c r="C11" s="9"/>
      <c r="D11" s="9"/>
      <c r="E11" s="9"/>
      <c r="F11" s="9"/>
      <c r="G11" s="9"/>
      <c r="H11" s="9"/>
    </row>
    <row r="12" spans="1:8" x14ac:dyDescent="0.25">
      <c r="A12" s="9"/>
      <c r="B12" s="9"/>
      <c r="C12" s="9"/>
      <c r="D12" s="9"/>
      <c r="E12" s="9"/>
      <c r="F12" s="9"/>
      <c r="G12" s="9"/>
      <c r="H12" s="9"/>
    </row>
    <row r="13" spans="1:8" x14ac:dyDescent="0.25">
      <c r="A13" s="9"/>
      <c r="B13" s="9"/>
      <c r="C13" s="9"/>
      <c r="D13" s="9"/>
      <c r="E13" s="9"/>
      <c r="F13" s="9"/>
      <c r="G13" s="9"/>
      <c r="H13" s="9"/>
    </row>
    <row r="14" spans="1:8" x14ac:dyDescent="0.25">
      <c r="A14" s="9"/>
      <c r="B14" s="9"/>
      <c r="C14" s="9"/>
      <c r="D14" s="9"/>
      <c r="E14" s="9"/>
      <c r="F14" s="9"/>
      <c r="G14" s="9"/>
      <c r="H14" s="9"/>
    </row>
    <row r="15" spans="1:8" x14ac:dyDescent="0.25">
      <c r="A15" s="9"/>
      <c r="B15" s="9"/>
      <c r="C15" s="9"/>
      <c r="D15" s="9"/>
      <c r="E15" s="9"/>
      <c r="F15" s="9"/>
      <c r="G15" s="9"/>
      <c r="H15" s="9"/>
    </row>
    <row r="16" spans="1:8" x14ac:dyDescent="0.25">
      <c r="A16" s="9"/>
      <c r="B16" s="9"/>
      <c r="C16" s="9"/>
      <c r="D16" s="9"/>
      <c r="E16" s="9"/>
      <c r="F16" s="9"/>
      <c r="G16" s="9"/>
      <c r="H16" s="9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x14ac:dyDescent="0.25">
      <c r="A18" s="9"/>
      <c r="B18" s="9"/>
      <c r="C18" s="9"/>
      <c r="D18" s="9"/>
      <c r="E18" s="9"/>
      <c r="F18" s="9"/>
      <c r="G18" s="9"/>
      <c r="H18" s="9"/>
    </row>
    <row r="19" spans="1:8" x14ac:dyDescent="0.25">
      <c r="A19" s="9"/>
      <c r="B19" s="9"/>
      <c r="C19" s="9"/>
      <c r="D19" s="9"/>
      <c r="E19" s="9"/>
      <c r="F19" s="9"/>
      <c r="G19" s="9"/>
      <c r="H19" s="9"/>
    </row>
    <row r="20" spans="1:8" x14ac:dyDescent="0.25">
      <c r="A20" s="9"/>
      <c r="B20" s="9"/>
      <c r="C20" s="9"/>
      <c r="D20" s="9"/>
      <c r="E20" s="9"/>
      <c r="F20" s="9"/>
      <c r="G20" s="9"/>
      <c r="H20" s="9"/>
    </row>
    <row r="21" spans="1:8" x14ac:dyDescent="0.25">
      <c r="A21" s="9"/>
      <c r="B21" s="9"/>
      <c r="C21" s="9"/>
      <c r="D21" s="9"/>
      <c r="E21" s="9"/>
      <c r="F21" s="9"/>
      <c r="G21" s="9"/>
      <c r="H21" s="9"/>
    </row>
    <row r="22" spans="1:8" x14ac:dyDescent="0.25">
      <c r="A22" s="9"/>
      <c r="B22" s="9"/>
      <c r="C22" s="9"/>
      <c r="D22" s="9"/>
      <c r="E22" s="9"/>
      <c r="F22" s="9"/>
      <c r="G22" s="9"/>
      <c r="H22" s="9"/>
    </row>
    <row r="23" spans="1:8" x14ac:dyDescent="0.25">
      <c r="A23" s="9"/>
      <c r="B23" s="9"/>
      <c r="C23" s="9"/>
      <c r="D23" s="9"/>
      <c r="E23" s="9"/>
      <c r="F23" s="9"/>
      <c r="G23" s="9"/>
      <c r="H23" s="9"/>
    </row>
    <row r="24" spans="1:8" x14ac:dyDescent="0.25">
      <c r="A24" s="9"/>
      <c r="B24" s="9"/>
      <c r="C24" s="9"/>
      <c r="D24" s="9"/>
      <c r="E24" s="9"/>
      <c r="F24" s="9"/>
      <c r="G24" s="9"/>
      <c r="H24" s="9"/>
    </row>
    <row r="25" spans="1:8" x14ac:dyDescent="0.25">
      <c r="A25" s="9"/>
      <c r="B25" s="9"/>
      <c r="C25" s="9"/>
      <c r="D25" s="9"/>
      <c r="E25" s="9"/>
      <c r="F25" s="9"/>
      <c r="G25" s="9"/>
      <c r="H25" s="9"/>
    </row>
    <row r="26" spans="1:8" x14ac:dyDescent="0.25">
      <c r="A26" s="9"/>
      <c r="B26" s="9"/>
      <c r="C26" s="9"/>
      <c r="D26" s="9"/>
      <c r="E26" s="9"/>
      <c r="F26" s="9"/>
      <c r="G26" s="9"/>
      <c r="H26" s="9"/>
    </row>
    <row r="27" spans="1:8" x14ac:dyDescent="0.25">
      <c r="A27" s="9"/>
      <c r="B27" s="9"/>
      <c r="C27" s="9"/>
      <c r="D27" s="9"/>
      <c r="E27" s="9"/>
      <c r="F27" s="9"/>
      <c r="G27" s="9"/>
      <c r="H27" s="9"/>
    </row>
    <row r="28" spans="1:8" x14ac:dyDescent="0.25">
      <c r="A28" s="9"/>
      <c r="B28" s="9"/>
      <c r="C28" s="9"/>
      <c r="D28" s="9"/>
      <c r="E28" s="9"/>
      <c r="F28" s="9"/>
      <c r="G28" s="9"/>
      <c r="H28" s="9"/>
    </row>
    <row r="29" spans="1:8" x14ac:dyDescent="0.25">
      <c r="A29" s="9"/>
      <c r="B29" s="9"/>
      <c r="C29" s="9"/>
      <c r="D29" s="9"/>
      <c r="E29" s="9"/>
      <c r="F29" s="9"/>
      <c r="G29" s="9"/>
      <c r="H29" s="9"/>
    </row>
    <row r="30" spans="1:8" x14ac:dyDescent="0.25">
      <c r="A30" s="9"/>
      <c r="B30" s="9"/>
      <c r="C30" s="9"/>
      <c r="D30" s="9"/>
      <c r="E30" s="9"/>
      <c r="F30" s="9"/>
      <c r="G30" s="9"/>
      <c r="H30" s="9"/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s="9"/>
      <c r="B32" s="9"/>
      <c r="C32" s="9"/>
      <c r="D32" s="9"/>
      <c r="E32" s="9"/>
      <c r="F32" s="9"/>
      <c r="G32" s="9"/>
      <c r="H32" s="9"/>
    </row>
    <row r="33" spans="1:8" x14ac:dyDescent="0.25">
      <c r="A33" s="9"/>
      <c r="B33" s="9"/>
      <c r="C33" s="9"/>
      <c r="D33" s="9"/>
      <c r="E33" s="9"/>
      <c r="F33" s="9"/>
      <c r="G33" s="9"/>
      <c r="H33" s="9"/>
    </row>
    <row r="34" spans="1:8" x14ac:dyDescent="0.25">
      <c r="A34" s="9"/>
      <c r="B34" s="9"/>
      <c r="C34" s="9"/>
      <c r="D34" s="9"/>
      <c r="E34" s="9"/>
      <c r="F34" s="9"/>
      <c r="G34" s="9"/>
      <c r="H34" s="9"/>
    </row>
    <row r="35" spans="1:8" x14ac:dyDescent="0.25">
      <c r="A35" s="9"/>
      <c r="B35" s="9"/>
      <c r="C35" s="9"/>
      <c r="D35" s="9"/>
      <c r="E35" s="9"/>
      <c r="F35" s="9"/>
      <c r="G35" s="9"/>
      <c r="H35" s="9"/>
    </row>
    <row r="36" spans="1:8" x14ac:dyDescent="0.25">
      <c r="A36" s="9"/>
      <c r="B36" s="9"/>
      <c r="C36" s="9"/>
      <c r="D36" s="9"/>
      <c r="E36" s="9"/>
      <c r="F36" s="9"/>
      <c r="G36" s="9"/>
      <c r="H36" s="9"/>
    </row>
    <row r="37" spans="1:8" x14ac:dyDescent="0.25">
      <c r="A37" s="9"/>
      <c r="B37" s="9"/>
      <c r="C37" s="9"/>
      <c r="D37" s="9"/>
      <c r="E37" s="9"/>
      <c r="F37" s="9"/>
      <c r="G37" s="9"/>
      <c r="H37" s="9"/>
    </row>
    <row r="38" spans="1:8" x14ac:dyDescent="0.25">
      <c r="A38" s="9"/>
      <c r="B38" s="9"/>
      <c r="C38" s="9"/>
      <c r="D38" s="9"/>
      <c r="E38" s="9"/>
      <c r="F38" s="9"/>
      <c r="G38" s="9"/>
      <c r="H38" s="9"/>
    </row>
    <row r="39" spans="1:8" x14ac:dyDescent="0.25">
      <c r="A39" s="9"/>
      <c r="B39" s="9"/>
      <c r="C39" s="9"/>
      <c r="D39" s="9"/>
      <c r="E39" s="9"/>
      <c r="F39" s="9"/>
      <c r="G39" s="9"/>
      <c r="H39" s="9"/>
    </row>
    <row r="40" spans="1:8" x14ac:dyDescent="0.25">
      <c r="A40" s="9"/>
      <c r="B40" s="9"/>
      <c r="C40" s="9"/>
      <c r="D40" s="9"/>
      <c r="E40" s="9"/>
      <c r="F40" s="9"/>
      <c r="G40" s="9"/>
      <c r="H40" s="9"/>
    </row>
    <row r="41" spans="1:8" x14ac:dyDescent="0.25">
      <c r="A41" s="9"/>
      <c r="B41" s="9"/>
      <c r="C41" s="9"/>
      <c r="D41" s="9"/>
      <c r="E41" s="9"/>
      <c r="F41" s="9"/>
      <c r="G41" s="9"/>
      <c r="H41" s="9"/>
    </row>
    <row r="42" spans="1:8" x14ac:dyDescent="0.25">
      <c r="A42" s="9"/>
      <c r="B42" s="9"/>
      <c r="C42" s="9"/>
      <c r="D42" s="9"/>
      <c r="E42" s="9"/>
      <c r="F42" s="9"/>
      <c r="G42" s="9"/>
      <c r="H42" s="9"/>
    </row>
    <row r="43" spans="1:8" x14ac:dyDescent="0.25">
      <c r="A43" s="9"/>
      <c r="B43" s="9"/>
      <c r="C43" s="9"/>
      <c r="D43" s="9"/>
      <c r="E43" s="9"/>
      <c r="F43" s="9"/>
      <c r="G43" s="9"/>
      <c r="H43" s="9"/>
    </row>
    <row r="44" spans="1:8" x14ac:dyDescent="0.25">
      <c r="A44" s="9"/>
      <c r="B44" s="9"/>
      <c r="C44" s="9"/>
      <c r="D44" s="9"/>
      <c r="E44" s="9"/>
      <c r="F44" s="9"/>
      <c r="G44" s="9"/>
      <c r="H44" s="9"/>
    </row>
    <row r="45" spans="1:8" x14ac:dyDescent="0.25">
      <c r="A45" s="9"/>
      <c r="B45" s="9"/>
      <c r="C45" s="9"/>
      <c r="D45" s="9"/>
      <c r="E45" s="9"/>
      <c r="F45" s="9"/>
      <c r="G45" s="9"/>
      <c r="H45" s="9"/>
    </row>
    <row r="46" spans="1:8" x14ac:dyDescent="0.25">
      <c r="A46" s="9"/>
      <c r="B46" s="9"/>
      <c r="C46" s="9"/>
      <c r="D46" s="9"/>
      <c r="E46" s="9"/>
      <c r="F46" s="9"/>
      <c r="G46" s="9"/>
      <c r="H46" s="9"/>
    </row>
    <row r="47" spans="1:8" x14ac:dyDescent="0.25">
      <c r="A47" s="9"/>
      <c r="B47" s="9"/>
      <c r="C47" s="9"/>
      <c r="D47" s="9"/>
      <c r="E47" s="9"/>
      <c r="F47" s="9"/>
      <c r="G47" s="9"/>
      <c r="H47" s="9"/>
    </row>
    <row r="48" spans="1:8" x14ac:dyDescent="0.25">
      <c r="A48" s="9"/>
      <c r="B48" s="9"/>
      <c r="C48" s="9"/>
      <c r="D48" s="9"/>
      <c r="E48" s="9"/>
      <c r="F48" s="9"/>
      <c r="G48" s="9"/>
      <c r="H48" s="9"/>
    </row>
    <row r="49" spans="1:8" x14ac:dyDescent="0.25">
      <c r="A49" s="9"/>
      <c r="B49" s="9"/>
      <c r="C49" s="9"/>
      <c r="D49" s="9"/>
      <c r="E49" s="9"/>
      <c r="F49" s="9"/>
      <c r="G49" s="9"/>
      <c r="H49" s="9"/>
    </row>
    <row r="50" spans="1:8" x14ac:dyDescent="0.25">
      <c r="A50" s="9"/>
      <c r="B50" s="9"/>
      <c r="C50" s="9"/>
      <c r="D50" s="9"/>
      <c r="E50" s="9"/>
      <c r="F50" s="9"/>
      <c r="G50" s="9"/>
      <c r="H50" s="9"/>
    </row>
    <row r="51" spans="1:8" x14ac:dyDescent="0.25">
      <c r="A51" s="9"/>
      <c r="B51" s="9"/>
      <c r="C51" s="9"/>
      <c r="D51" s="9"/>
      <c r="E51" s="9"/>
      <c r="F51" s="9"/>
      <c r="G51" s="9"/>
      <c r="H51" s="9"/>
    </row>
    <row r="52" spans="1:8" x14ac:dyDescent="0.25">
      <c r="A52" s="9"/>
      <c r="B52" s="9"/>
      <c r="C52" s="9"/>
      <c r="D52" s="9"/>
      <c r="E52" s="9"/>
      <c r="F52" s="9"/>
      <c r="G52" s="9"/>
      <c r="H52" s="9"/>
    </row>
    <row r="53" spans="1:8" x14ac:dyDescent="0.25">
      <c r="A53" s="9"/>
      <c r="B53" s="9"/>
      <c r="C53" s="9"/>
      <c r="D53" s="9"/>
      <c r="E53" s="9"/>
      <c r="F53" s="9"/>
      <c r="G53" s="9"/>
      <c r="H53" s="9"/>
    </row>
    <row r="54" spans="1:8" x14ac:dyDescent="0.25">
      <c r="A54" s="9"/>
      <c r="B54" s="9"/>
      <c r="C54" s="9"/>
      <c r="D54" s="9"/>
      <c r="E54" s="9"/>
      <c r="F54" s="9"/>
      <c r="G54" s="9"/>
      <c r="H54" s="9"/>
    </row>
    <row r="55" spans="1:8" x14ac:dyDescent="0.25">
      <c r="A55" s="9"/>
      <c r="B55" s="9"/>
      <c r="C55" s="9"/>
      <c r="D55" s="9"/>
      <c r="E55" s="9"/>
      <c r="F55" s="9"/>
      <c r="G55" s="9"/>
      <c r="H55" s="9"/>
    </row>
    <row r="56" spans="1:8" x14ac:dyDescent="0.25">
      <c r="A56" s="9"/>
      <c r="B56" s="9"/>
      <c r="C56" s="9"/>
      <c r="D56" s="9"/>
      <c r="E56" s="9"/>
      <c r="F56" s="9"/>
      <c r="G56" s="9"/>
      <c r="H56" s="9"/>
    </row>
    <row r="57" spans="1:8" x14ac:dyDescent="0.25">
      <c r="A57" s="9"/>
      <c r="B57" s="9"/>
      <c r="C57" s="9"/>
      <c r="D57" s="9"/>
      <c r="E57" s="9"/>
      <c r="F57" s="9"/>
      <c r="G57" s="9"/>
      <c r="H57" s="9"/>
    </row>
    <row r="58" spans="1:8" x14ac:dyDescent="0.25">
      <c r="A58" s="9"/>
      <c r="B58" s="9"/>
      <c r="C58" s="9"/>
      <c r="D58" s="9"/>
      <c r="E58" s="9"/>
      <c r="F58" s="9"/>
      <c r="G58" s="9"/>
      <c r="H58" s="9"/>
    </row>
    <row r="59" spans="1:8" x14ac:dyDescent="0.25">
      <c r="A59" s="9"/>
      <c r="B59" s="9"/>
      <c r="C59" s="9"/>
      <c r="D59" s="9"/>
      <c r="E59" s="9"/>
      <c r="F59" s="9"/>
      <c r="G59" s="9"/>
      <c r="H59" s="9"/>
    </row>
    <row r="60" spans="1:8" x14ac:dyDescent="0.25">
      <c r="A60" s="9"/>
      <c r="B60" s="9"/>
      <c r="C60" s="9"/>
      <c r="D60" s="9"/>
      <c r="E60" s="9"/>
      <c r="F60" s="9"/>
      <c r="G60" s="9"/>
      <c r="H60" s="9"/>
    </row>
    <row r="61" spans="1:8" x14ac:dyDescent="0.25">
      <c r="A61" s="9"/>
      <c r="B61" s="9"/>
      <c r="C61" s="9"/>
      <c r="D61" s="9"/>
      <c r="E61" s="9"/>
      <c r="F61" s="9"/>
      <c r="G61" s="9"/>
      <c r="H61" s="9"/>
    </row>
    <row r="62" spans="1:8" x14ac:dyDescent="0.25">
      <c r="A62" s="9"/>
      <c r="B62" s="9"/>
      <c r="C62" s="9"/>
      <c r="D62" s="9"/>
      <c r="E62" s="9"/>
      <c r="F62" s="9"/>
      <c r="G62" s="9"/>
      <c r="H62" s="9"/>
    </row>
  </sheetData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5"/>
  <sheetViews>
    <sheetView workbookViewId="0">
      <selection activeCell="D38" sqref="D38"/>
    </sheetView>
  </sheetViews>
  <sheetFormatPr baseColWidth="10" defaultRowHeight="15" x14ac:dyDescent="0.25"/>
  <cols>
    <col min="7" max="7" width="14.28515625" bestFit="1" customWidth="1"/>
    <col min="8" max="8" width="16.140625" bestFit="1" customWidth="1"/>
    <col min="9" max="10" width="16.85546875" bestFit="1" customWidth="1"/>
  </cols>
  <sheetData>
    <row r="1" spans="1:10" ht="23.25" x14ac:dyDescent="0.35">
      <c r="A1" s="2" t="s">
        <v>64</v>
      </c>
      <c r="G1" t="s">
        <v>62</v>
      </c>
      <c r="H1" s="2" t="str">
        <f>+Berechnung!H1</f>
        <v>2018-xxx</v>
      </c>
      <c r="I1" t="s">
        <v>63</v>
      </c>
      <c r="J1" s="5">
        <f>+Berechnung!H2</f>
        <v>43151</v>
      </c>
    </row>
    <row r="2" spans="1:10" ht="15.75" thickBot="1" x14ac:dyDescent="0.3"/>
    <row r="3" spans="1:10" ht="15.75" thickBot="1" x14ac:dyDescent="0.3">
      <c r="A3" s="24" t="s">
        <v>46</v>
      </c>
      <c r="B3" s="25" t="s">
        <v>41</v>
      </c>
      <c r="C3" s="25" t="s">
        <v>42</v>
      </c>
      <c r="D3" s="25" t="s">
        <v>43</v>
      </c>
      <c r="E3" s="25" t="s">
        <v>44</v>
      </c>
      <c r="F3" s="25" t="s">
        <v>45</v>
      </c>
      <c r="G3" s="25" t="s">
        <v>47</v>
      </c>
      <c r="H3" s="25" t="s">
        <v>48</v>
      </c>
      <c r="I3" s="25" t="s">
        <v>49</v>
      </c>
      <c r="J3" s="26" t="s">
        <v>34</v>
      </c>
    </row>
    <row r="4" spans="1:10" x14ac:dyDescent="0.25">
      <c r="A4" s="16">
        <v>1</v>
      </c>
      <c r="B4" s="11"/>
      <c r="C4" s="11"/>
      <c r="D4" s="11"/>
      <c r="E4" s="11"/>
      <c r="F4" s="11"/>
      <c r="G4" s="11"/>
      <c r="H4" s="23"/>
      <c r="I4" s="11"/>
      <c r="J4" s="11">
        <v>0</v>
      </c>
    </row>
    <row r="5" spans="1:10" x14ac:dyDescent="0.25">
      <c r="A5" s="15">
        <v>2</v>
      </c>
      <c r="B5" s="9"/>
      <c r="C5" s="9"/>
      <c r="D5" s="9"/>
      <c r="E5" s="9"/>
      <c r="F5" s="9"/>
      <c r="G5" s="9">
        <v>0</v>
      </c>
      <c r="H5" s="9"/>
      <c r="I5" s="9">
        <v>0</v>
      </c>
      <c r="J5" s="9">
        <v>0</v>
      </c>
    </row>
    <row r="6" spans="1:10" x14ac:dyDescent="0.25">
      <c r="A6" s="15">
        <v>3</v>
      </c>
      <c r="B6" s="9"/>
      <c r="C6" s="9"/>
      <c r="D6" s="9"/>
      <c r="E6" s="9"/>
      <c r="F6" s="9"/>
      <c r="G6" s="9">
        <v>0</v>
      </c>
      <c r="H6" s="9"/>
      <c r="I6" s="9">
        <v>0</v>
      </c>
      <c r="J6" s="9">
        <v>0</v>
      </c>
    </row>
    <row r="7" spans="1:10" x14ac:dyDescent="0.25">
      <c r="A7" s="15">
        <v>4</v>
      </c>
      <c r="B7" s="9"/>
      <c r="C7" s="9"/>
      <c r="D7" s="9"/>
      <c r="E7" s="9"/>
      <c r="F7" s="9"/>
      <c r="G7" s="9">
        <v>0</v>
      </c>
      <c r="H7" s="9"/>
      <c r="I7" s="9">
        <v>0</v>
      </c>
      <c r="J7" s="9">
        <v>0</v>
      </c>
    </row>
    <row r="8" spans="1:10" x14ac:dyDescent="0.25">
      <c r="A8" s="15">
        <v>5</v>
      </c>
      <c r="B8" s="9"/>
      <c r="C8" s="9"/>
      <c r="D8" s="9"/>
      <c r="E8" s="9"/>
      <c r="F8" s="9"/>
      <c r="G8" s="9">
        <v>0</v>
      </c>
      <c r="H8" s="9"/>
      <c r="I8" s="9">
        <v>0</v>
      </c>
      <c r="J8" s="9">
        <v>0</v>
      </c>
    </row>
    <row r="9" spans="1:10" x14ac:dyDescent="0.25">
      <c r="A9" s="15">
        <v>6</v>
      </c>
      <c r="B9" s="9"/>
      <c r="C9" s="9"/>
      <c r="D9" s="9"/>
      <c r="E9" s="9"/>
      <c r="F9" s="9"/>
      <c r="G9" s="9">
        <v>0</v>
      </c>
      <c r="H9" s="9"/>
      <c r="I9" s="9">
        <v>0</v>
      </c>
      <c r="J9" s="9">
        <v>0</v>
      </c>
    </row>
    <row r="10" spans="1:10" x14ac:dyDescent="0.25">
      <c r="A10" s="15">
        <v>7</v>
      </c>
      <c r="B10" s="9"/>
      <c r="C10" s="9"/>
      <c r="D10" s="9"/>
      <c r="E10" s="9"/>
      <c r="F10" s="9"/>
      <c r="G10" s="9">
        <v>0</v>
      </c>
      <c r="H10" s="9"/>
      <c r="I10" s="9">
        <v>0</v>
      </c>
      <c r="J10" s="9">
        <v>0</v>
      </c>
    </row>
    <row r="11" spans="1:10" x14ac:dyDescent="0.25">
      <c r="A11" s="15">
        <v>8</v>
      </c>
      <c r="B11" s="9"/>
      <c r="C11" s="9"/>
      <c r="D11" s="9"/>
      <c r="E11" s="9"/>
      <c r="F11" s="9"/>
      <c r="G11" s="9">
        <v>0</v>
      </c>
      <c r="H11" s="9"/>
      <c r="I11" s="9">
        <v>0</v>
      </c>
      <c r="J11" s="9">
        <v>0</v>
      </c>
    </row>
    <row r="12" spans="1:10" ht="15.75" thickBot="1" x14ac:dyDescent="0.3">
      <c r="A12" s="27">
        <v>9</v>
      </c>
      <c r="B12" s="10"/>
      <c r="C12" s="10"/>
      <c r="D12" s="10"/>
      <c r="E12" s="10"/>
      <c r="F12" s="10"/>
      <c r="G12" s="9">
        <v>0</v>
      </c>
      <c r="H12" s="9"/>
      <c r="I12" s="9">
        <v>0</v>
      </c>
      <c r="J12" s="9">
        <v>0</v>
      </c>
    </row>
    <row r="13" spans="1:10" s="1" customFormat="1" ht="15.75" thickBot="1" x14ac:dyDescent="0.3">
      <c r="A13" s="134" t="s">
        <v>10</v>
      </c>
      <c r="B13" s="135"/>
      <c r="C13" s="135"/>
      <c r="D13" s="135"/>
      <c r="E13" s="135"/>
      <c r="F13" s="136"/>
      <c r="G13" s="133">
        <f>SUM(G4:G12)</f>
        <v>0</v>
      </c>
      <c r="H13" s="28"/>
      <c r="I13" s="28">
        <f>SUM(I4:I12)</f>
        <v>0</v>
      </c>
      <c r="J13" s="28">
        <f>SUM(J4:J12)</f>
        <v>0</v>
      </c>
    </row>
    <row r="14" spans="1:10" x14ac:dyDescent="0.25">
      <c r="A14" t="s">
        <v>132</v>
      </c>
      <c r="B14" t="s">
        <v>133</v>
      </c>
    </row>
    <row r="15" spans="1:10" ht="18.75" x14ac:dyDescent="0.3">
      <c r="A15" t="s">
        <v>52</v>
      </c>
      <c r="D15" s="3">
        <v>10</v>
      </c>
      <c r="E15" t="s">
        <v>53</v>
      </c>
      <c r="G15" t="s">
        <v>66</v>
      </c>
      <c r="J15">
        <f>+J13</f>
        <v>0</v>
      </c>
    </row>
  </sheetData>
  <pageMargins left="0.7" right="0.7" top="0.78740157499999996" bottom="0.78740157499999996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Geräte</vt:lpstr>
      <vt:lpstr>Berechnung</vt:lpstr>
      <vt:lpstr>Stunden</vt:lpstr>
      <vt:lpstr>Empfehlungen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Keller</dc:creator>
  <cp:lastModifiedBy>Jörg Keller</cp:lastModifiedBy>
  <cp:lastPrinted>2018-02-18T12:12:12Z</cp:lastPrinted>
  <dcterms:created xsi:type="dcterms:W3CDTF">2015-06-04T14:36:23Z</dcterms:created>
  <dcterms:modified xsi:type="dcterms:W3CDTF">2018-02-20T07:41:19Z</dcterms:modified>
</cp:coreProperties>
</file>